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nformacion Fundamental Noviembre\Articulo 8\Fracción V\H) JUBILADOS Y PENSIONADOS\"/>
    </mc:Choice>
  </mc:AlternateContent>
  <bookViews>
    <workbookView xWindow="0" yWindow="0" windowWidth="20490" windowHeight="7650"/>
  </bookViews>
  <sheets>
    <sheet name="2da Quincena Noviembre" sheetId="1" r:id="rId1"/>
  </sheets>
  <definedNames>
    <definedName name="_xlnm.Print_Area" localSheetId="0">'2da Quincena Noviembre'!$A$1:$L$208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2" i="1" l="1"/>
  <c r="K203" i="1"/>
  <c r="K204" i="1"/>
  <c r="K205" i="1"/>
  <c r="K206" i="1"/>
  <c r="J207" i="1" l="1"/>
  <c r="I207" i="1"/>
  <c r="G207" i="1"/>
  <c r="F207" i="1"/>
  <c r="H207" i="1"/>
  <c r="E207" i="1"/>
  <c r="K200" i="1"/>
  <c r="K201" i="1"/>
  <c r="M207" i="1"/>
  <c r="K198" i="1" l="1"/>
  <c r="M188" i="1"/>
  <c r="J188" i="1"/>
  <c r="I188" i="1"/>
  <c r="H188" i="1"/>
  <c r="G188" i="1"/>
  <c r="F188" i="1"/>
  <c r="E188" i="1"/>
  <c r="K199" i="1" l="1"/>
  <c r="K207" i="1" s="1"/>
  <c r="K187" i="1" l="1"/>
  <c r="K186" i="1"/>
  <c r="K185" i="1"/>
  <c r="K184" i="1"/>
  <c r="K183" i="1"/>
  <c r="K182" i="1"/>
  <c r="K181" i="1"/>
  <c r="K180" i="1"/>
  <c r="K179" i="1"/>
  <c r="K178" i="1"/>
  <c r="K177" i="1"/>
  <c r="K176" i="1"/>
  <c r="M162" i="1"/>
  <c r="J162" i="1"/>
  <c r="I162" i="1"/>
  <c r="H162" i="1"/>
  <c r="G162" i="1"/>
  <c r="F162" i="1"/>
  <c r="E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M139" i="1"/>
  <c r="J139" i="1"/>
  <c r="I139" i="1"/>
  <c r="H139" i="1"/>
  <c r="G139" i="1"/>
  <c r="F139" i="1"/>
  <c r="E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M116" i="1"/>
  <c r="J116" i="1"/>
  <c r="I116" i="1"/>
  <c r="H116" i="1"/>
  <c r="G116" i="1"/>
  <c r="F116" i="1"/>
  <c r="E116" i="1"/>
  <c r="K115" i="1"/>
  <c r="K114" i="1"/>
  <c r="K113" i="1"/>
  <c r="K112" i="1"/>
  <c r="K111" i="1"/>
  <c r="K110" i="1"/>
  <c r="K109" i="1"/>
  <c r="K108" i="1"/>
  <c r="K107" i="1"/>
  <c r="K106" i="1"/>
  <c r="K105" i="1"/>
  <c r="M92" i="1"/>
  <c r="J92" i="1"/>
  <c r="I92" i="1"/>
  <c r="H92" i="1"/>
  <c r="G92" i="1"/>
  <c r="F92" i="1"/>
  <c r="E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M66" i="1"/>
  <c r="J66" i="1"/>
  <c r="I66" i="1"/>
  <c r="H66" i="1"/>
  <c r="G66" i="1"/>
  <c r="F66" i="1"/>
  <c r="E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M42" i="1"/>
  <c r="J42" i="1"/>
  <c r="I42" i="1"/>
  <c r="H42" i="1"/>
  <c r="G42" i="1"/>
  <c r="F42" i="1"/>
  <c r="E42" i="1"/>
  <c r="K41" i="1"/>
  <c r="K40" i="1"/>
  <c r="K39" i="1"/>
  <c r="K38" i="1"/>
  <c r="K37" i="1"/>
  <c r="K36" i="1"/>
  <c r="K35" i="1"/>
  <c r="K34" i="1"/>
  <c r="K33" i="1"/>
  <c r="K32" i="1"/>
  <c r="K31" i="1"/>
  <c r="M20" i="1"/>
  <c r="J20" i="1"/>
  <c r="I20" i="1"/>
  <c r="H20" i="1"/>
  <c r="H210" i="1" s="1"/>
  <c r="G20" i="1"/>
  <c r="F20" i="1"/>
  <c r="E20" i="1"/>
  <c r="K19" i="1"/>
  <c r="K18" i="1"/>
  <c r="K17" i="1"/>
  <c r="K16" i="1"/>
  <c r="K15" i="1"/>
  <c r="K14" i="1"/>
  <c r="K13" i="1"/>
  <c r="K12" i="1"/>
  <c r="K11" i="1"/>
  <c r="K10" i="1"/>
  <c r="K9" i="1"/>
  <c r="M210" i="1" l="1"/>
  <c r="L210" i="1" s="1"/>
  <c r="K188" i="1"/>
  <c r="E210" i="1"/>
  <c r="K20" i="1"/>
  <c r="F210" i="1"/>
  <c r="J210" i="1"/>
  <c r="K92" i="1"/>
  <c r="K116" i="1"/>
  <c r="G210" i="1"/>
  <c r="K42" i="1"/>
  <c r="K162" i="1"/>
  <c r="K66" i="1"/>
  <c r="I210" i="1"/>
  <c r="K139" i="1"/>
  <c r="K210" i="1" l="1"/>
  <c r="E211" i="1"/>
  <c r="J211" i="1"/>
</calcChain>
</file>

<file path=xl/sharedStrings.xml><?xml version="1.0" encoding="utf-8"?>
<sst xmlns="http://schemas.openxmlformats.org/spreadsheetml/2006/main" count="503" uniqueCount="250">
  <si>
    <t>MUNICIPIO DE ZAPOTLANEJO, JALISCO</t>
  </si>
  <si>
    <t>NOMINA DE SUELDO</t>
  </si>
  <si>
    <t>HOJA # 1</t>
  </si>
  <si>
    <t>PERCEPCIONES</t>
  </si>
  <si>
    <t>DEDUCCIONES</t>
  </si>
  <si>
    <t>SUB</t>
  </si>
  <si>
    <t>CODIGO</t>
  </si>
  <si>
    <t xml:space="preserve">NOMBRE </t>
  </si>
  <si>
    <t>CARGO</t>
  </si>
  <si>
    <t>SALARIO</t>
  </si>
  <si>
    <t>OTRAS</t>
  </si>
  <si>
    <t>FONDO AHORRO</t>
  </si>
  <si>
    <t>DESC. PRESTAMO</t>
  </si>
  <si>
    <t>FONACOT</t>
  </si>
  <si>
    <t>SUELDO NETO</t>
  </si>
  <si>
    <t>FIRMA</t>
  </si>
  <si>
    <t>CTA</t>
  </si>
  <si>
    <t>PENSIONADOS Y JUBILADOS</t>
  </si>
  <si>
    <t>TOTAL</t>
  </si>
  <si>
    <t>A08</t>
  </si>
  <si>
    <t xml:space="preserve">Villavicencio Urzua Arturo </t>
  </si>
  <si>
    <t>Jubilado</t>
  </si>
  <si>
    <t>A11</t>
  </si>
  <si>
    <t xml:space="preserve">Ruiz Ruiz Bernardino </t>
  </si>
  <si>
    <t>A18</t>
  </si>
  <si>
    <t xml:space="preserve"> Ruiz Ruiz Gregorio</t>
  </si>
  <si>
    <t>A28</t>
  </si>
  <si>
    <t>A31</t>
  </si>
  <si>
    <t xml:space="preserve"> Bustos Ramirez Martha Elba</t>
  </si>
  <si>
    <t>A32</t>
  </si>
  <si>
    <t xml:space="preserve"> Reynoso Nuño Paula</t>
  </si>
  <si>
    <t>A48</t>
  </si>
  <si>
    <t xml:space="preserve">Delgadillo Lomeli Ruben </t>
  </si>
  <si>
    <t>A40</t>
  </si>
  <si>
    <t xml:space="preserve">Jimenez Casillas  Salvador </t>
  </si>
  <si>
    <t>A52</t>
  </si>
  <si>
    <t xml:space="preserve">Jimenez Valdivia Antonio </t>
  </si>
  <si>
    <t xml:space="preserve">Pensionado </t>
  </si>
  <si>
    <t>A19</t>
  </si>
  <si>
    <t xml:space="preserve">Becerra Arambula Ignacia </t>
  </si>
  <si>
    <t>A23</t>
  </si>
  <si>
    <t xml:space="preserve">Vazquez Reynoso J. Guadalupe </t>
  </si>
  <si>
    <t>HOJA # 2</t>
  </si>
  <si>
    <t>A25</t>
  </si>
  <si>
    <t xml:space="preserve">Jimenez Valdivia Jose </t>
  </si>
  <si>
    <t>A58</t>
  </si>
  <si>
    <t xml:space="preserve">Vazquez Reynoso Jose </t>
  </si>
  <si>
    <t>A42</t>
  </si>
  <si>
    <t xml:space="preserve">Nuño Cervantes Luis </t>
  </si>
  <si>
    <t>A55</t>
  </si>
  <si>
    <t xml:space="preserve"> Aguirre Gonzalez Emilia</t>
  </si>
  <si>
    <t>Pensionado Viudez</t>
  </si>
  <si>
    <t>A57</t>
  </si>
  <si>
    <t xml:space="preserve">Rodriguez Camacho Hildeliza </t>
  </si>
  <si>
    <t>A01</t>
  </si>
  <si>
    <t xml:space="preserve">Padilla Renteria Agustin </t>
  </si>
  <si>
    <t>A24</t>
  </si>
  <si>
    <t xml:space="preserve">Orozco Neri  J. Refugio </t>
  </si>
  <si>
    <t>Pensionado</t>
  </si>
  <si>
    <t>A05</t>
  </si>
  <si>
    <t xml:space="preserve"> Martinez Lujano Antonio</t>
  </si>
  <si>
    <t>A20</t>
  </si>
  <si>
    <t xml:space="preserve">Gomez Macias Ismael </t>
  </si>
  <si>
    <t>A26</t>
  </si>
  <si>
    <t xml:space="preserve">Solis Delgadillo Jose Juan </t>
  </si>
  <si>
    <t>A51</t>
  </si>
  <si>
    <t xml:space="preserve">Aceves Gonzalez Juan </t>
  </si>
  <si>
    <t>HOJA # 3</t>
  </si>
  <si>
    <t>A29</t>
  </si>
  <si>
    <t xml:space="preserve">Vera Gonzalez Lucio </t>
  </si>
  <si>
    <t>A33</t>
  </si>
  <si>
    <t xml:space="preserve">Ocampo Magallanes Pedro </t>
  </si>
  <si>
    <t>A61</t>
  </si>
  <si>
    <t xml:space="preserve">Gonzalez Ramirez Ramon </t>
  </si>
  <si>
    <t>A38</t>
  </si>
  <si>
    <t>Lomeli Limon  Ramon</t>
  </si>
  <si>
    <t>A50</t>
  </si>
  <si>
    <t>Garcia Murguia Rodolfo</t>
  </si>
  <si>
    <t>A41</t>
  </si>
  <si>
    <t xml:space="preserve">Nuño Ruiz Sidronio </t>
  </si>
  <si>
    <t>A35</t>
  </si>
  <si>
    <t xml:space="preserve">Muñiz Miranda Porfirio </t>
  </si>
  <si>
    <t>A53</t>
  </si>
  <si>
    <t>Arana Diaz Berenice Del Rosario</t>
  </si>
  <si>
    <t>A60</t>
  </si>
  <si>
    <t xml:space="preserve">Navarro Lomeli Ma. Teresa </t>
  </si>
  <si>
    <t>A46</t>
  </si>
  <si>
    <t xml:space="preserve">Corrales Osorio Maria </t>
  </si>
  <si>
    <t>A30</t>
  </si>
  <si>
    <t xml:space="preserve">Mendoza Perez Maria Fatima </t>
  </si>
  <si>
    <t>A62</t>
  </si>
  <si>
    <t xml:space="preserve">Garcia Gonzalez Ramona </t>
  </si>
  <si>
    <t>A06</t>
  </si>
  <si>
    <t xml:space="preserve"> Maciel Silva Apolonio</t>
  </si>
  <si>
    <t>A09</t>
  </si>
  <si>
    <t xml:space="preserve">Carrasco Orozco Audon </t>
  </si>
  <si>
    <t>HOJA # 4</t>
  </si>
  <si>
    <t>A07</t>
  </si>
  <si>
    <t xml:space="preserve">Trujillo Garcia  Armando </t>
  </si>
  <si>
    <t>A14</t>
  </si>
  <si>
    <t xml:space="preserve">Jimenez Padilla Desiderio </t>
  </si>
  <si>
    <t>A12</t>
  </si>
  <si>
    <t>Mancilla Hernandez Carlos</t>
  </si>
  <si>
    <t>A37</t>
  </si>
  <si>
    <t xml:space="preserve">Jimenez Nuño Rafael </t>
  </si>
  <si>
    <t>A13</t>
  </si>
  <si>
    <t>Maldonado Torres Celia</t>
  </si>
  <si>
    <t>A39</t>
  </si>
  <si>
    <t xml:space="preserve">Rojas Davalos Rocio Leticia </t>
  </si>
  <si>
    <t>A10</t>
  </si>
  <si>
    <t xml:space="preserve"> Ruiz Ruiz Benjamin</t>
  </si>
  <si>
    <t>A02</t>
  </si>
  <si>
    <t xml:space="preserve">Maldonado Ramirez Alfonso </t>
  </si>
  <si>
    <t>A54</t>
  </si>
  <si>
    <t xml:space="preserve">Mendoza Jauregui Catalina </t>
  </si>
  <si>
    <t>A59</t>
  </si>
  <si>
    <t xml:space="preserve"> Lomeli Chavez Ma. Ines</t>
  </si>
  <si>
    <t>A43</t>
  </si>
  <si>
    <t xml:space="preserve">Pulido Davalos Sara Alicia </t>
  </si>
  <si>
    <t>A04</t>
  </si>
  <si>
    <t xml:space="preserve">de la Torre Plascencia Antonio </t>
  </si>
  <si>
    <t>A15</t>
  </si>
  <si>
    <t xml:space="preserve"> Torres Mercado Emilia</t>
  </si>
  <si>
    <t>HOJA # 5</t>
  </si>
  <si>
    <t>A49</t>
  </si>
  <si>
    <t xml:space="preserve">Garcia Sanchez Teresa </t>
  </si>
  <si>
    <t>A63</t>
  </si>
  <si>
    <t xml:space="preserve">Rodriguez Renteria Ramona </t>
  </si>
  <si>
    <t>A27</t>
  </si>
  <si>
    <t xml:space="preserve">Moran Maldonado Juan Martin </t>
  </si>
  <si>
    <t>A65</t>
  </si>
  <si>
    <t>Gutierrez Rodriguez J. Jesus</t>
  </si>
  <si>
    <t>A66</t>
  </si>
  <si>
    <t>De Lira Nuñez Emilio</t>
  </si>
  <si>
    <t>A67</t>
  </si>
  <si>
    <t>Carbajal Camarena Ma. Beatriz</t>
  </si>
  <si>
    <t>A68</t>
  </si>
  <si>
    <t>Barva Trujillo Jose</t>
  </si>
  <si>
    <t>A69</t>
  </si>
  <si>
    <t>Arevalos Garcia Ma. Teresa</t>
  </si>
  <si>
    <t>A70</t>
  </si>
  <si>
    <t>Arambula Nuño Rita</t>
  </si>
  <si>
    <t>Jubilacion</t>
  </si>
  <si>
    <t>A72</t>
  </si>
  <si>
    <t>Dominguez Gonzalez Cristobal</t>
  </si>
  <si>
    <t>A74</t>
  </si>
  <si>
    <t>Herrera Perez David</t>
  </si>
  <si>
    <t xml:space="preserve"> </t>
  </si>
  <si>
    <t>HOJA # 6</t>
  </si>
  <si>
    <t>A76</t>
  </si>
  <si>
    <t>Murillo Tapia Juan</t>
  </si>
  <si>
    <t>A77</t>
  </si>
  <si>
    <t>Calderon Lopez J. Nieves</t>
  </si>
  <si>
    <t>A78</t>
  </si>
  <si>
    <t>Lupercio Moreno Manuel</t>
  </si>
  <si>
    <t>A79</t>
  </si>
  <si>
    <t>Orozco Cardona María Agustina</t>
  </si>
  <si>
    <t>A80</t>
  </si>
  <si>
    <t>Rodríguez Aceves María del Rosario</t>
  </si>
  <si>
    <t>A81</t>
  </si>
  <si>
    <t>Gutiérrez Moreno María Hermelinda</t>
  </si>
  <si>
    <t>A82</t>
  </si>
  <si>
    <t>Nuño Almaraz Rosa</t>
  </si>
  <si>
    <t>A83</t>
  </si>
  <si>
    <t>Torres Arroyo Sofía</t>
  </si>
  <si>
    <t>A84</t>
  </si>
  <si>
    <t>Muñoz Mena Antonio</t>
  </si>
  <si>
    <t>A85</t>
  </si>
  <si>
    <t>Torres Navarro Cecilio</t>
  </si>
  <si>
    <t>A86</t>
  </si>
  <si>
    <t>Lozano Cortés Lucio</t>
  </si>
  <si>
    <t>A87</t>
  </si>
  <si>
    <t>Hernandez Gonzalez Salvador</t>
  </si>
  <si>
    <t>HOJA # 7</t>
  </si>
  <si>
    <t>A88</t>
  </si>
  <si>
    <t>Flores Navarro Francisco</t>
  </si>
  <si>
    <t>A89</t>
  </si>
  <si>
    <t>Hermosillo Torres Rafael</t>
  </si>
  <si>
    <t>A90</t>
  </si>
  <si>
    <t>Martínez Padilla Alfredo</t>
  </si>
  <si>
    <t>A91</t>
  </si>
  <si>
    <t>De la Cruz Vera Vidal</t>
  </si>
  <si>
    <t>A93</t>
  </si>
  <si>
    <t>Estrada García Ramón</t>
  </si>
  <si>
    <t>A94</t>
  </si>
  <si>
    <t>Ramírez Tapia Felipe</t>
  </si>
  <si>
    <t>A95</t>
  </si>
  <si>
    <t>Camarena Vazquez Porfirio</t>
  </si>
  <si>
    <t>A96</t>
  </si>
  <si>
    <t>Maldonado Jimenez Irma Leticia</t>
  </si>
  <si>
    <t>A97</t>
  </si>
  <si>
    <t>Yañez Silva Rosalio</t>
  </si>
  <si>
    <t>A98</t>
  </si>
  <si>
    <t>Hernandez Casillas Maria Rosa</t>
  </si>
  <si>
    <t>A99</t>
  </si>
  <si>
    <t>Garcia Medrano Ofelia</t>
  </si>
  <si>
    <t>A100</t>
  </si>
  <si>
    <t>Garcia Orozco Amalia</t>
  </si>
  <si>
    <t>HOJA # 8</t>
  </si>
  <si>
    <t>A101</t>
  </si>
  <si>
    <t>Carbajal Limon Rutilio</t>
  </si>
  <si>
    <t>A102</t>
  </si>
  <si>
    <t>A103</t>
  </si>
  <si>
    <t>Avila Davalos Arnoldo</t>
  </si>
  <si>
    <t>A104</t>
  </si>
  <si>
    <t>Maldonado Reinozo Graciela</t>
  </si>
  <si>
    <t>A105</t>
  </si>
  <si>
    <t>Navarro Ruvalcaba Pablo</t>
  </si>
  <si>
    <t>A106</t>
  </si>
  <si>
    <t>Urenda Casillas Maria Guadalupe</t>
  </si>
  <si>
    <t>A107</t>
  </si>
  <si>
    <t>Esparza Velazquez Rosa</t>
  </si>
  <si>
    <t>A108</t>
  </si>
  <si>
    <t>Murillo Sandoval Isaias</t>
  </si>
  <si>
    <t>Pension</t>
  </si>
  <si>
    <t>A109</t>
  </si>
  <si>
    <t>Vera Martin Agripin</t>
  </si>
  <si>
    <t>A110</t>
  </si>
  <si>
    <t>Pulido Coronado Cosme</t>
  </si>
  <si>
    <t>A111</t>
  </si>
  <si>
    <t>Hernandez Montaño Remigio</t>
  </si>
  <si>
    <t>A112</t>
  </si>
  <si>
    <t>Jimenez Pulido Juan Carlos</t>
  </si>
  <si>
    <t>Total Percepciones</t>
  </si>
  <si>
    <t>Total Deducciones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</si>
  <si>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</si>
  <si>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A 113</t>
  </si>
  <si>
    <t>A 114</t>
  </si>
  <si>
    <t>Gutierrez Olivarez Anita</t>
  </si>
  <si>
    <t>Pension Viudez</t>
  </si>
  <si>
    <t xml:space="preserve">Jimenez Casillas Luciano  </t>
  </si>
  <si>
    <t>HOJA # 9</t>
  </si>
  <si>
    <t>Hernandez De Anda Martin</t>
  </si>
  <si>
    <t>A 115</t>
  </si>
  <si>
    <t>A 116</t>
  </si>
  <si>
    <t>Garcia Jimenez Santiago</t>
  </si>
  <si>
    <t>Rincon Pliego Alma Alicia</t>
  </si>
  <si>
    <t xml:space="preserve">Pension  </t>
  </si>
  <si>
    <t>A 117</t>
  </si>
  <si>
    <t>De Alba Jimenez Gabriela</t>
  </si>
  <si>
    <t>A 118</t>
  </si>
  <si>
    <t>A 119</t>
  </si>
  <si>
    <t>A 120</t>
  </si>
  <si>
    <t>A 121</t>
  </si>
  <si>
    <t>Ortiz Gonzalez Jose Angel</t>
  </si>
  <si>
    <t>Olvera Fernandez Alfredo</t>
  </si>
  <si>
    <t>Alvarez Reynoso Jose Martin</t>
  </si>
  <si>
    <t>Parra Vazquez Jose de Jesus</t>
  </si>
  <si>
    <t>De la Cruz Gonzalez Conzuelo</t>
  </si>
  <si>
    <t>SEGUNDA QUINCENA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</si>
</sst>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mm/yy"/>
    <numFmt numFmtId="165" formatCode="_-* #,##0.00_-;\-* #,##0.00_-;_-* \-??_-;_-@_-"/>
    <numFmt numFmtId="166" formatCode="&quot;$&quot;#,##0.00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0" fontId="6" fillId="0" borderId="0"/>
  </cellStyleXfs>
  <cellXfs count="193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164" fontId="2" fillId="0" borderId="3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2" fillId="0" borderId="0" xfId="0" applyFont="1" applyFill="1" applyAlignment="1">
      <alignment horizontal="center"/>
    </xf>
    <xf numFmtId="165" fontId="3" fillId="0" borderId="0" xfId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165" fontId="3" fillId="0" borderId="0" xfId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3" fillId="0" borderId="0" xfId="0" applyFont="1"/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20" xfId="0" applyFont="1" applyBorder="1"/>
    <xf numFmtId="0" fontId="2" fillId="0" borderId="21" xfId="0" applyFont="1" applyBorder="1" applyAlignment="1">
      <alignment horizontal="center"/>
    </xf>
    <xf numFmtId="0" fontId="3" fillId="0" borderId="5" xfId="2" applyFont="1" applyBorder="1" applyAlignment="1">
      <alignment vertical="center"/>
    </xf>
    <xf numFmtId="0" fontId="3" fillId="0" borderId="22" xfId="1" applyNumberFormat="1" applyFont="1" applyFill="1" applyBorder="1" applyAlignment="1" applyProtection="1">
      <alignment horizontal="center"/>
    </xf>
    <xf numFmtId="165" fontId="3" fillId="0" borderId="2" xfId="1" applyFont="1" applyFill="1" applyBorder="1" applyAlignment="1" applyProtection="1"/>
    <xf numFmtId="165" fontId="3" fillId="0" borderId="2" xfId="1" applyFont="1" applyFill="1" applyBorder="1" applyAlignment="1" applyProtection="1">
      <alignment horizontal="center"/>
    </xf>
    <xf numFmtId="165" fontId="3" fillId="0" borderId="23" xfId="1" applyFont="1" applyFill="1" applyBorder="1" applyAlignment="1" applyProtection="1">
      <alignment horizontal="center"/>
    </xf>
    <xf numFmtId="165" fontId="3" fillId="0" borderId="24" xfId="1" applyFont="1" applyFill="1" applyBorder="1" applyAlignment="1" applyProtection="1">
      <alignment horizontal="center"/>
    </xf>
    <xf numFmtId="3" fontId="3" fillId="0" borderId="25" xfId="1" applyNumberFormat="1" applyFont="1" applyFill="1" applyBorder="1" applyAlignment="1" applyProtection="1">
      <alignment horizontal="center"/>
    </xf>
    <xf numFmtId="0" fontId="7" fillId="0" borderId="26" xfId="0" applyFont="1" applyBorder="1" applyAlignment="1">
      <alignment horizontal="left"/>
    </xf>
    <xf numFmtId="0" fontId="9" fillId="0" borderId="27" xfId="0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vertical="center" wrapText="1"/>
    </xf>
    <xf numFmtId="166" fontId="3" fillId="0" borderId="27" xfId="2" applyNumberFormat="1" applyFont="1" applyFill="1" applyBorder="1" applyAlignment="1">
      <alignment vertical="center" wrapText="1"/>
    </xf>
    <xf numFmtId="166" fontId="0" fillId="0" borderId="27" xfId="0" applyNumberFormat="1" applyBorder="1"/>
    <xf numFmtId="166" fontId="3" fillId="0" borderId="27" xfId="1" applyNumberFormat="1" applyFont="1" applyFill="1" applyBorder="1" applyAlignment="1" applyProtection="1">
      <alignment horizontal="center" vertical="center"/>
    </xf>
    <xf numFmtId="166" fontId="3" fillId="0" borderId="27" xfId="1" applyNumberFormat="1" applyFont="1" applyFill="1" applyBorder="1" applyAlignment="1" applyProtection="1"/>
    <xf numFmtId="166" fontId="3" fillId="0" borderId="27" xfId="1" applyNumberFormat="1" applyFont="1" applyFill="1" applyBorder="1" applyAlignment="1" applyProtection="1">
      <alignment horizontal="center"/>
    </xf>
    <xf numFmtId="166" fontId="3" fillId="0" borderId="27" xfId="0" applyNumberFormat="1" applyFont="1" applyBorder="1" applyAlignment="1">
      <alignment horizontal="left"/>
    </xf>
    <xf numFmtId="0" fontId="9" fillId="0" borderId="27" xfId="0" applyFont="1" applyFill="1" applyBorder="1" applyAlignment="1">
      <alignment vertical="center"/>
    </xf>
    <xf numFmtId="166" fontId="9" fillId="0" borderId="27" xfId="0" applyNumberFormat="1" applyFont="1" applyFill="1" applyBorder="1" applyAlignment="1">
      <alignment vertical="center"/>
    </xf>
    <xf numFmtId="166" fontId="3" fillId="0" borderId="27" xfId="2" applyNumberFormat="1" applyFon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166" fontId="3" fillId="3" borderId="27" xfId="0" applyNumberFormat="1" applyFont="1" applyFill="1" applyBorder="1" applyAlignment="1">
      <alignment horizontal="center"/>
    </xf>
    <xf numFmtId="166" fontId="9" fillId="3" borderId="27" xfId="1" applyNumberFormat="1" applyFont="1" applyFill="1" applyBorder="1" applyAlignment="1" applyProtection="1">
      <alignment horizontal="center" vertical="center"/>
    </xf>
    <xf numFmtId="166" fontId="3" fillId="0" borderId="27" xfId="0" applyNumberFormat="1" applyFont="1" applyBorder="1"/>
    <xf numFmtId="0" fontId="9" fillId="0" borderId="27" xfId="2" applyFont="1" applyFill="1" applyBorder="1" applyAlignment="1">
      <alignment vertical="center"/>
    </xf>
    <xf numFmtId="166" fontId="9" fillId="0" borderId="27" xfId="2" applyNumberFormat="1" applyFont="1" applyFill="1" applyBorder="1" applyAlignment="1">
      <alignment vertical="center"/>
    </xf>
    <xf numFmtId="166" fontId="3" fillId="0" borderId="27" xfId="1" applyNumberFormat="1" applyFont="1" applyFill="1" applyBorder="1" applyAlignment="1" applyProtection="1">
      <alignment horizontal="center" vertical="center" wrapText="1"/>
    </xf>
    <xf numFmtId="166" fontId="3" fillId="0" borderId="27" xfId="0" applyNumberFormat="1" applyFont="1" applyFill="1" applyBorder="1"/>
    <xf numFmtId="166" fontId="3" fillId="0" borderId="27" xfId="0" applyNumberFormat="1" applyFont="1" applyFill="1" applyBorder="1" applyAlignment="1">
      <alignment horizontal="left" vertical="center"/>
    </xf>
    <xf numFmtId="166" fontId="9" fillId="0" borderId="27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vertical="center"/>
    </xf>
    <xf numFmtId="0" fontId="2" fillId="0" borderId="28" xfId="0" applyFont="1" applyBorder="1"/>
    <xf numFmtId="166" fontId="2" fillId="0" borderId="29" xfId="1" applyNumberFormat="1" applyFont="1" applyFill="1" applyBorder="1" applyAlignment="1" applyProtection="1">
      <alignment horizontal="center"/>
    </xf>
    <xf numFmtId="0" fontId="8" fillId="0" borderId="0" xfId="0" applyFont="1" applyFill="1"/>
    <xf numFmtId="0" fontId="11" fillId="0" borderId="0" xfId="0" applyFont="1"/>
    <xf numFmtId="0" fontId="3" fillId="0" borderId="27" xfId="0" applyFont="1" applyFill="1" applyBorder="1" applyAlignment="1">
      <alignment horizontal="left"/>
    </xf>
    <xf numFmtId="0" fontId="7" fillId="0" borderId="27" xfId="0" applyFont="1" applyBorder="1" applyAlignment="1">
      <alignment horizontal="left"/>
    </xf>
    <xf numFmtId="166" fontId="3" fillId="0" borderId="27" xfId="0" applyNumberFormat="1" applyFont="1" applyBorder="1" applyAlignment="1">
      <alignment horizontal="center" vertical="center"/>
    </xf>
    <xf numFmtId="0" fontId="12" fillId="0" borderId="27" xfId="2" applyFont="1" applyFill="1" applyBorder="1" applyAlignment="1">
      <alignment vertical="center"/>
    </xf>
    <xf numFmtId="0" fontId="12" fillId="0" borderId="27" xfId="2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/>
    </xf>
    <xf numFmtId="0" fontId="2" fillId="0" borderId="30" xfId="0" applyFont="1" applyBorder="1"/>
    <xf numFmtId="166" fontId="2" fillId="0" borderId="31" xfId="1" applyNumberFormat="1" applyFont="1" applyFill="1" applyBorder="1" applyAlignment="1" applyProtection="1">
      <alignment horizontal="center" vertical="center"/>
    </xf>
    <xf numFmtId="0" fontId="7" fillId="0" borderId="32" xfId="0" applyFont="1" applyBorder="1" applyAlignment="1">
      <alignment horizontal="left"/>
    </xf>
    <xf numFmtId="166" fontId="2" fillId="0" borderId="33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5" fontId="2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3" fontId="0" fillId="0" borderId="0" xfId="0" applyNumberFormat="1" applyBorder="1" applyAlignment="1"/>
    <xf numFmtId="164" fontId="2" fillId="0" borderId="34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3" fontId="3" fillId="0" borderId="37" xfId="1" applyNumberFormat="1" applyFont="1" applyFill="1" applyBorder="1" applyAlignment="1" applyProtection="1"/>
    <xf numFmtId="0" fontId="3" fillId="0" borderId="33" xfId="0" applyFont="1" applyBorder="1"/>
    <xf numFmtId="0" fontId="5" fillId="0" borderId="3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0" fillId="0" borderId="27" xfId="0" applyBorder="1"/>
    <xf numFmtId="0" fontId="7" fillId="0" borderId="27" xfId="0" applyFont="1" applyFill="1" applyBorder="1" applyAlignment="1">
      <alignment horizontal="left"/>
    </xf>
    <xf numFmtId="0" fontId="0" fillId="0" borderId="0" xfId="0" applyBorder="1"/>
    <xf numFmtId="166" fontId="2" fillId="0" borderId="46" xfId="1" applyNumberFormat="1" applyFont="1" applyFill="1" applyBorder="1" applyAlignment="1" applyProtection="1"/>
    <xf numFmtId="165" fontId="2" fillId="0" borderId="47" xfId="1" applyFont="1" applyFill="1" applyBorder="1" applyAlignment="1" applyProtection="1"/>
    <xf numFmtId="165" fontId="2" fillId="0" borderId="0" xfId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165" fontId="0" fillId="0" borderId="0" xfId="1" applyFont="1" applyFill="1" applyBorder="1" applyAlignment="1" applyProtection="1"/>
    <xf numFmtId="3" fontId="0" fillId="0" borderId="0" xfId="0" applyNumberFormat="1"/>
    <xf numFmtId="3" fontId="0" fillId="0" borderId="0" xfId="1" applyNumberFormat="1" applyFont="1" applyFill="1" applyBorder="1" applyAlignment="1" applyProtection="1"/>
    <xf numFmtId="0" fontId="5" fillId="0" borderId="50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NumberFormat="1"/>
    <xf numFmtId="166" fontId="3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166" fontId="2" fillId="0" borderId="47" xfId="1" applyNumberFormat="1" applyFont="1" applyFill="1" applyBorder="1" applyAlignment="1" applyProtection="1"/>
    <xf numFmtId="43" fontId="0" fillId="0" borderId="0" xfId="0" applyNumberFormat="1"/>
    <xf numFmtId="0" fontId="13" fillId="0" borderId="27" xfId="0" applyFont="1" applyBorder="1" applyAlignment="1">
      <alignment vertical="center"/>
    </xf>
    <xf numFmtId="0" fontId="0" fillId="0" borderId="27" xfId="0" applyNumberFormat="1" applyFill="1" applyBorder="1"/>
    <xf numFmtId="0" fontId="13" fillId="0" borderId="27" xfId="0" applyFont="1" applyFill="1" applyBorder="1" applyAlignment="1">
      <alignment vertical="center"/>
    </xf>
    <xf numFmtId="0" fontId="8" fillId="0" borderId="0" xfId="0" applyNumberFormat="1" applyFont="1" applyFill="1"/>
    <xf numFmtId="0" fontId="5" fillId="0" borderId="58" xfId="0" applyFont="1" applyBorder="1" applyAlignment="1">
      <alignment horizontal="center"/>
    </xf>
    <xf numFmtId="0" fontId="3" fillId="0" borderId="27" xfId="0" applyFont="1" applyBorder="1" applyAlignment="1">
      <alignment vertical="center"/>
    </xf>
    <xf numFmtId="166" fontId="14" fillId="0" borderId="27" xfId="1" applyNumberFormat="1" applyFont="1" applyFill="1" applyBorder="1" applyAlignment="1" applyProtection="1">
      <alignment horizontal="center" vertical="center"/>
    </xf>
    <xf numFmtId="166" fontId="2" fillId="0" borderId="0" xfId="1" applyNumberFormat="1" applyFont="1" applyFill="1" applyBorder="1" applyAlignment="1" applyProtection="1"/>
    <xf numFmtId="0" fontId="3" fillId="0" borderId="0" xfId="0" applyFont="1" applyBorder="1" applyAlignment="1">
      <alignment vertical="center"/>
    </xf>
    <xf numFmtId="0" fontId="8" fillId="0" borderId="0" xfId="0" applyNumberFormat="1" applyFont="1" applyFill="1" applyBorder="1"/>
    <xf numFmtId="165" fontId="3" fillId="0" borderId="0" xfId="0" applyNumberFormat="1" applyFont="1"/>
    <xf numFmtId="165" fontId="0" fillId="0" borderId="0" xfId="0" applyNumberFormat="1"/>
    <xf numFmtId="0" fontId="2" fillId="0" borderId="0" xfId="0" applyFont="1"/>
    <xf numFmtId="165" fontId="2" fillId="0" borderId="0" xfId="1" applyFont="1" applyFill="1" applyBorder="1" applyAlignment="1" applyProtection="1">
      <alignment vertical="center"/>
    </xf>
    <xf numFmtId="165" fontId="3" fillId="0" borderId="0" xfId="1" applyFont="1" applyFill="1" applyBorder="1" applyAlignment="1" applyProtection="1">
      <alignment vertical="center"/>
    </xf>
    <xf numFmtId="166" fontId="2" fillId="0" borderId="0" xfId="1" applyNumberFormat="1" applyFont="1" applyFill="1" applyBorder="1" applyAlignment="1" applyProtection="1">
      <alignment horizontal="center"/>
    </xf>
    <xf numFmtId="166" fontId="9" fillId="0" borderId="27" xfId="1" applyNumberFormat="1" applyFont="1" applyFill="1" applyBorder="1" applyAlignment="1" applyProtection="1">
      <alignment horizontal="center"/>
    </xf>
    <xf numFmtId="0" fontId="3" fillId="0" borderId="61" xfId="0" applyFont="1" applyBorder="1" applyAlignment="1">
      <alignment vertical="center"/>
    </xf>
    <xf numFmtId="0" fontId="0" fillId="0" borderId="61" xfId="0" applyBorder="1"/>
    <xf numFmtId="0" fontId="3" fillId="0" borderId="0" xfId="2" applyFont="1" applyFill="1" applyBorder="1" applyAlignment="1">
      <alignment vertical="center" wrapText="1"/>
    </xf>
    <xf numFmtId="166" fontId="0" fillId="0" borderId="0" xfId="0" applyNumberFormat="1" applyBorder="1"/>
    <xf numFmtId="166" fontId="3" fillId="0" borderId="0" xfId="1" applyNumberFormat="1" applyFont="1" applyFill="1" applyBorder="1" applyAlignment="1" applyProtection="1">
      <alignment horizontal="center" vertical="center"/>
    </xf>
    <xf numFmtId="166" fontId="9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Alignment="1"/>
    <xf numFmtId="166" fontId="2" fillId="0" borderId="62" xfId="1" applyNumberFormat="1" applyFont="1" applyFill="1" applyBorder="1" applyAlignment="1" applyProtection="1"/>
    <xf numFmtId="0" fontId="8" fillId="0" borderId="0" xfId="0" applyFont="1"/>
    <xf numFmtId="3" fontId="5" fillId="0" borderId="1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2" fillId="0" borderId="5" xfId="1" applyFont="1" applyFill="1" applyBorder="1" applyAlignment="1" applyProtection="1">
      <alignment horizontal="center"/>
    </xf>
    <xf numFmtId="165" fontId="2" fillId="0" borderId="6" xfId="1" applyFont="1" applyFill="1" applyBorder="1" applyAlignment="1" applyProtection="1">
      <alignment horizontal="center"/>
    </xf>
    <xf numFmtId="165" fontId="2" fillId="0" borderId="7" xfId="1" applyFont="1" applyFill="1" applyBorder="1" applyAlignment="1" applyProtection="1">
      <alignment horizontal="center"/>
    </xf>
    <xf numFmtId="165" fontId="2" fillId="0" borderId="8" xfId="1" applyFont="1" applyFill="1" applyBorder="1" applyAlignment="1" applyProtection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165" fontId="2" fillId="0" borderId="35" xfId="1" applyFont="1" applyFill="1" applyBorder="1" applyAlignment="1" applyProtection="1">
      <alignment horizontal="center"/>
    </xf>
    <xf numFmtId="165" fontId="2" fillId="0" borderId="36" xfId="1" applyFont="1" applyFill="1" applyBorder="1" applyAlignment="1" applyProtection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165" fontId="2" fillId="0" borderId="22" xfId="1" applyFont="1" applyFill="1" applyBorder="1" applyAlignment="1" applyProtection="1">
      <alignment horizontal="center"/>
    </xf>
    <xf numFmtId="165" fontId="2" fillId="0" borderId="48" xfId="1" applyFont="1" applyFill="1" applyBorder="1" applyAlignment="1" applyProtection="1">
      <alignment horizontal="center"/>
    </xf>
    <xf numFmtId="0" fontId="5" fillId="0" borderId="5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2</xdr:col>
      <xdr:colOff>1247775</xdr:colOff>
      <xdr:row>3</xdr:row>
      <xdr:rowOff>171450</xdr:rowOff>
    </xdr:to>
    <xdr:pic>
      <xdr:nvPicPr>
        <xdr:cNvPr id="2" name="Imagen 9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952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21</xdr:row>
      <xdr:rowOff>9525</xdr:rowOff>
    </xdr:from>
    <xdr:to>
      <xdr:col>2</xdr:col>
      <xdr:colOff>1228725</xdr:colOff>
      <xdr:row>23</xdr:row>
      <xdr:rowOff>200025</xdr:rowOff>
    </xdr:to>
    <xdr:pic>
      <xdr:nvPicPr>
        <xdr:cNvPr id="3" name="Imagen 10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90500" y="84486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43</xdr:row>
      <xdr:rowOff>28575</xdr:rowOff>
    </xdr:from>
    <xdr:to>
      <xdr:col>2</xdr:col>
      <xdr:colOff>1209675</xdr:colOff>
      <xdr:row>46</xdr:row>
      <xdr:rowOff>142875</xdr:rowOff>
    </xdr:to>
    <xdr:pic>
      <xdr:nvPicPr>
        <xdr:cNvPr id="4" name="Imagen 11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71450" y="168211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68</xdr:row>
      <xdr:rowOff>504825</xdr:rowOff>
    </xdr:from>
    <xdr:to>
      <xdr:col>2</xdr:col>
      <xdr:colOff>1219200</xdr:colOff>
      <xdr:row>72</xdr:row>
      <xdr:rowOff>152400</xdr:rowOff>
    </xdr:to>
    <xdr:pic>
      <xdr:nvPicPr>
        <xdr:cNvPr id="5" name="Imagen 12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80975" y="25193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95</xdr:row>
      <xdr:rowOff>57150</xdr:rowOff>
    </xdr:from>
    <xdr:to>
      <xdr:col>2</xdr:col>
      <xdr:colOff>1162050</xdr:colOff>
      <xdr:row>98</xdr:row>
      <xdr:rowOff>104775</xdr:rowOff>
    </xdr:to>
    <xdr:pic>
      <xdr:nvPicPr>
        <xdr:cNvPr id="6" name="Imagen 13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23825" y="33956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118</xdr:row>
      <xdr:rowOff>38100</xdr:rowOff>
    </xdr:from>
    <xdr:to>
      <xdr:col>2</xdr:col>
      <xdr:colOff>1247775</xdr:colOff>
      <xdr:row>122</xdr:row>
      <xdr:rowOff>38100</xdr:rowOff>
    </xdr:to>
    <xdr:pic>
      <xdr:nvPicPr>
        <xdr:cNvPr id="7" name="Imagen 14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411765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140</xdr:row>
      <xdr:rowOff>1571625</xdr:rowOff>
    </xdr:from>
    <xdr:to>
      <xdr:col>2</xdr:col>
      <xdr:colOff>1200150</xdr:colOff>
      <xdr:row>144</xdr:row>
      <xdr:rowOff>133350</xdr:rowOff>
    </xdr:to>
    <xdr:pic>
      <xdr:nvPicPr>
        <xdr:cNvPr id="8" name="Imagen 15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61925" y="495395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166</xdr:row>
      <xdr:rowOff>114300</xdr:rowOff>
    </xdr:from>
    <xdr:to>
      <xdr:col>2</xdr:col>
      <xdr:colOff>1352550</xdr:colOff>
      <xdr:row>170</xdr:row>
      <xdr:rowOff>114300</xdr:rowOff>
    </xdr:to>
    <xdr:pic>
      <xdr:nvPicPr>
        <xdr:cNvPr id="9" name="Imagen 16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314325" y="578453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189</xdr:row>
      <xdr:rowOff>323849</xdr:rowOff>
    </xdr:from>
    <xdr:to>
      <xdr:col>2</xdr:col>
      <xdr:colOff>1524000</xdr:colOff>
      <xdr:row>192</xdr:row>
      <xdr:rowOff>133349</xdr:rowOff>
    </xdr:to>
    <xdr:pic>
      <xdr:nvPicPr>
        <xdr:cNvPr id="11" name="Imagen 16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485775" y="65446274"/>
          <a:ext cx="1600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53"/>
  <sheetViews>
    <sheetView tabSelected="1" topLeftCell="A205" zoomScaleNormal="100" workbookViewId="0">
      <selection activeCell="H216" sqref="H216"/>
    </sheetView>
  </sheetViews>
  <sheetFormatPr baseColWidth="10" defaultRowHeight="12.75" x14ac:dyDescent="0.2"/>
  <cols>
    <col min="1" max="1" width="3.85546875" customWidth="1"/>
    <col min="2" max="2" width="4.5703125" customWidth="1"/>
    <col min="3" max="3" width="26.140625" customWidth="1"/>
    <col min="4" max="4" width="16.28515625" customWidth="1"/>
    <col min="5" max="5" width="13.42578125" style="92" customWidth="1"/>
    <col min="6" max="6" width="9.7109375" customWidth="1"/>
    <col min="7" max="7" width="7" style="93" customWidth="1"/>
    <col min="8" max="8" width="8.5703125" style="92" customWidth="1"/>
    <col min="9" max="9" width="9.85546875" style="92" customWidth="1"/>
    <col min="10" max="10" width="8.5703125" style="92" customWidth="1"/>
    <col min="11" max="11" width="12.28515625" style="94" customWidth="1"/>
    <col min="12" max="12" width="30.7109375" customWidth="1"/>
    <col min="13" max="13" width="7" customWidth="1"/>
  </cols>
  <sheetData>
    <row r="1" spans="1:13" ht="13.5" customHeight="1" thickBot="1" x14ac:dyDescent="0.25">
      <c r="A1" s="1"/>
      <c r="B1" s="1"/>
      <c r="C1" s="1"/>
      <c r="D1" s="137" t="s">
        <v>0</v>
      </c>
      <c r="E1" s="137"/>
      <c r="F1" s="137"/>
      <c r="G1" s="137"/>
      <c r="H1" s="137"/>
      <c r="I1" s="1"/>
      <c r="J1" s="1"/>
      <c r="K1" s="2"/>
      <c r="L1" s="1"/>
    </row>
    <row r="2" spans="1:13" ht="15.75" customHeight="1" thickBot="1" x14ac:dyDescent="0.25">
      <c r="A2" s="1"/>
      <c r="B2" s="1"/>
      <c r="C2" s="1"/>
      <c r="D2" s="138" t="s">
        <v>1</v>
      </c>
      <c r="E2" s="138"/>
      <c r="F2" s="138"/>
      <c r="G2" s="138"/>
      <c r="H2" s="138"/>
      <c r="I2" s="1"/>
      <c r="J2" s="1"/>
      <c r="K2" s="2"/>
      <c r="L2" s="3" t="s">
        <v>2</v>
      </c>
    </row>
    <row r="3" spans="1:13" ht="17.25" customHeight="1" x14ac:dyDescent="0.2">
      <c r="A3" s="1"/>
      <c r="B3" s="1"/>
      <c r="C3" s="1"/>
      <c r="D3" s="139" t="s">
        <v>249</v>
      </c>
      <c r="E3" s="139"/>
      <c r="F3" s="139"/>
      <c r="G3" s="139"/>
      <c r="H3" s="139"/>
      <c r="I3" s="1"/>
      <c r="J3" s="1"/>
      <c r="K3" s="2"/>
      <c r="L3" s="1"/>
    </row>
    <row r="4" spans="1:13" ht="17.25" customHeight="1" thickBot="1" x14ac:dyDescent="0.25">
      <c r="A4" s="4"/>
      <c r="B4" s="4"/>
      <c r="C4" s="5"/>
      <c r="D4" s="6"/>
      <c r="E4" s="7"/>
      <c r="F4" s="8"/>
      <c r="G4" s="9"/>
      <c r="H4" s="10"/>
      <c r="I4" s="10"/>
      <c r="J4" s="10"/>
      <c r="K4" s="11"/>
      <c r="L4" s="12"/>
    </row>
    <row r="5" spans="1:13" ht="15.75" customHeight="1" thickBot="1" x14ac:dyDescent="0.25">
      <c r="A5" s="4"/>
      <c r="B5" s="4"/>
      <c r="C5" s="12"/>
      <c r="D5" s="6"/>
      <c r="E5" s="140" t="s">
        <v>3</v>
      </c>
      <c r="F5" s="140"/>
      <c r="G5" s="141" t="s">
        <v>4</v>
      </c>
      <c r="H5" s="142"/>
      <c r="I5" s="142"/>
      <c r="J5" s="143"/>
      <c r="K5" s="11"/>
      <c r="L5" s="12"/>
    </row>
    <row r="6" spans="1:13" ht="15" customHeight="1" thickBot="1" x14ac:dyDescent="0.25">
      <c r="A6" s="13" t="s">
        <v>5</v>
      </c>
      <c r="B6" s="144" t="s">
        <v>6</v>
      </c>
      <c r="C6" s="146" t="s">
        <v>7</v>
      </c>
      <c r="D6" s="148" t="s">
        <v>8</v>
      </c>
      <c r="E6" s="150" t="s">
        <v>9</v>
      </c>
      <c r="F6" s="152" t="s">
        <v>10</v>
      </c>
      <c r="G6" s="150" t="s">
        <v>11</v>
      </c>
      <c r="H6" s="150" t="s">
        <v>12</v>
      </c>
      <c r="I6" s="150" t="s">
        <v>10</v>
      </c>
      <c r="J6" s="150" t="s">
        <v>13</v>
      </c>
      <c r="K6" s="133" t="s">
        <v>14</v>
      </c>
      <c r="L6" s="135" t="s">
        <v>15</v>
      </c>
    </row>
    <row r="7" spans="1:13" ht="12" customHeight="1" thickBot="1" x14ac:dyDescent="0.25">
      <c r="A7" s="14" t="s">
        <v>16</v>
      </c>
      <c r="B7" s="145"/>
      <c r="C7" s="147"/>
      <c r="D7" s="149"/>
      <c r="E7" s="151"/>
      <c r="F7" s="153"/>
      <c r="G7" s="151"/>
      <c r="H7" s="151"/>
      <c r="I7" s="151"/>
      <c r="J7" s="151"/>
      <c r="K7" s="134"/>
      <c r="L7" s="136"/>
    </row>
    <row r="8" spans="1:13" ht="12.75" customHeight="1" x14ac:dyDescent="0.2">
      <c r="A8" s="15"/>
      <c r="B8" s="4"/>
      <c r="C8" s="16" t="s">
        <v>17</v>
      </c>
      <c r="D8" s="17"/>
      <c r="E8" s="18"/>
      <c r="F8" s="7"/>
      <c r="G8" s="19"/>
      <c r="H8" s="20"/>
      <c r="I8" s="21"/>
      <c r="J8" s="22"/>
      <c r="K8" s="23"/>
      <c r="L8" s="24"/>
    </row>
    <row r="9" spans="1:13" ht="38.25" customHeight="1" x14ac:dyDescent="0.2">
      <c r="A9" s="25">
        <v>102</v>
      </c>
      <c r="B9" s="25" t="s">
        <v>19</v>
      </c>
      <c r="C9" s="26" t="s">
        <v>20</v>
      </c>
      <c r="D9" s="27" t="s">
        <v>21</v>
      </c>
      <c r="E9" s="28">
        <v>4848</v>
      </c>
      <c r="F9" s="29"/>
      <c r="G9" s="30"/>
      <c r="H9" s="29">
        <v>560</v>
      </c>
      <c r="I9" s="31"/>
      <c r="J9" s="31"/>
      <c r="K9" s="29">
        <f t="shared" ref="K9:K16" si="0">SUM(E9:F9)-SUM(G9:J9)</f>
        <v>4288</v>
      </c>
      <c r="L9" s="32"/>
      <c r="M9">
        <v>1</v>
      </c>
    </row>
    <row r="10" spans="1:13" ht="38.25" customHeight="1" x14ac:dyDescent="0.2">
      <c r="A10" s="25">
        <v>102</v>
      </c>
      <c r="B10" s="25" t="s">
        <v>22</v>
      </c>
      <c r="C10" s="33" t="s">
        <v>23</v>
      </c>
      <c r="D10" s="34" t="s">
        <v>21</v>
      </c>
      <c r="E10" s="28">
        <v>7980</v>
      </c>
      <c r="F10" s="29"/>
      <c r="G10" s="30"/>
      <c r="H10" s="31"/>
      <c r="I10" s="31"/>
      <c r="J10" s="31"/>
      <c r="K10" s="29">
        <f t="shared" si="0"/>
        <v>7980</v>
      </c>
      <c r="L10" s="32"/>
      <c r="M10">
        <v>1</v>
      </c>
    </row>
    <row r="11" spans="1:13" ht="38.25" customHeight="1" x14ac:dyDescent="0.2">
      <c r="A11" s="25">
        <v>102</v>
      </c>
      <c r="B11" s="25" t="s">
        <v>24</v>
      </c>
      <c r="C11" s="33" t="s">
        <v>25</v>
      </c>
      <c r="D11" s="35" t="s">
        <v>21</v>
      </c>
      <c r="E11" s="28">
        <v>4198</v>
      </c>
      <c r="F11" s="29"/>
      <c r="G11" s="30"/>
      <c r="H11" s="31"/>
      <c r="I11" s="31"/>
      <c r="J11" s="31"/>
      <c r="K11" s="29">
        <f t="shared" si="0"/>
        <v>4198</v>
      </c>
      <c r="L11" s="32"/>
      <c r="M11">
        <v>1</v>
      </c>
    </row>
    <row r="12" spans="1:13" ht="38.25" customHeight="1" x14ac:dyDescent="0.2">
      <c r="A12" s="25">
        <v>102</v>
      </c>
      <c r="B12" s="25" t="s">
        <v>26</v>
      </c>
      <c r="C12" s="36" t="s">
        <v>230</v>
      </c>
      <c r="D12" s="35" t="s">
        <v>21</v>
      </c>
      <c r="E12" s="28">
        <v>7675</v>
      </c>
      <c r="F12" s="29"/>
      <c r="G12" s="30"/>
      <c r="H12" s="31"/>
      <c r="I12" s="31"/>
      <c r="J12" s="31"/>
      <c r="K12" s="29">
        <f t="shared" si="0"/>
        <v>7675</v>
      </c>
      <c r="L12" s="32"/>
      <c r="M12">
        <v>1</v>
      </c>
    </row>
    <row r="13" spans="1:13" ht="38.25" customHeight="1" x14ac:dyDescent="0.2">
      <c r="A13" s="37">
        <v>102</v>
      </c>
      <c r="B13" s="37" t="s">
        <v>27</v>
      </c>
      <c r="C13" s="33" t="s">
        <v>28</v>
      </c>
      <c r="D13" s="34" t="s">
        <v>21</v>
      </c>
      <c r="E13" s="28">
        <v>4468</v>
      </c>
      <c r="F13" s="29"/>
      <c r="G13" s="38"/>
      <c r="H13" s="29"/>
      <c r="I13" s="29"/>
      <c r="J13" s="31"/>
      <c r="K13" s="39">
        <f t="shared" si="0"/>
        <v>4468</v>
      </c>
      <c r="L13" s="40"/>
      <c r="M13">
        <v>1</v>
      </c>
    </row>
    <row r="14" spans="1:13" ht="38.25" customHeight="1" x14ac:dyDescent="0.2">
      <c r="A14" s="37">
        <v>102</v>
      </c>
      <c r="B14" s="37" t="s">
        <v>29</v>
      </c>
      <c r="C14" s="41" t="s">
        <v>30</v>
      </c>
      <c r="D14" s="42" t="s">
        <v>21</v>
      </c>
      <c r="E14" s="28">
        <v>7253</v>
      </c>
      <c r="F14" s="29"/>
      <c r="G14" s="31"/>
      <c r="H14" s="43"/>
      <c r="I14" s="29"/>
      <c r="J14" s="29"/>
      <c r="K14" s="39">
        <f t="shared" si="0"/>
        <v>7253</v>
      </c>
      <c r="L14" s="44"/>
      <c r="M14">
        <v>1</v>
      </c>
    </row>
    <row r="15" spans="1:13" ht="38.25" customHeight="1" x14ac:dyDescent="0.2">
      <c r="A15" s="25">
        <v>102</v>
      </c>
      <c r="B15" s="25" t="s">
        <v>31</v>
      </c>
      <c r="C15" s="41" t="s">
        <v>32</v>
      </c>
      <c r="D15" s="42" t="s">
        <v>21</v>
      </c>
      <c r="E15" s="28">
        <v>6915</v>
      </c>
      <c r="F15" s="29"/>
      <c r="G15" s="31"/>
      <c r="H15" s="29"/>
      <c r="I15" s="31"/>
      <c r="J15" s="31"/>
      <c r="K15" s="39">
        <f t="shared" si="0"/>
        <v>6915</v>
      </c>
      <c r="L15" s="32"/>
      <c r="M15">
        <v>1</v>
      </c>
    </row>
    <row r="16" spans="1:13" ht="38.25" customHeight="1" x14ac:dyDescent="0.2">
      <c r="A16" s="25">
        <v>102</v>
      </c>
      <c r="B16" s="25" t="s">
        <v>33</v>
      </c>
      <c r="C16" s="36" t="s">
        <v>34</v>
      </c>
      <c r="D16" s="35" t="s">
        <v>21</v>
      </c>
      <c r="E16" s="28">
        <v>7675</v>
      </c>
      <c r="F16" s="29"/>
      <c r="G16" s="31"/>
      <c r="H16" s="29"/>
      <c r="I16" s="31"/>
      <c r="J16" s="31"/>
      <c r="K16" s="39">
        <f t="shared" si="0"/>
        <v>7675</v>
      </c>
      <c r="L16" s="32"/>
      <c r="M16">
        <v>1</v>
      </c>
    </row>
    <row r="17" spans="1:13" ht="38.25" customHeight="1" x14ac:dyDescent="0.2">
      <c r="A17" s="25">
        <v>102</v>
      </c>
      <c r="B17" s="25" t="s">
        <v>35</v>
      </c>
      <c r="C17" s="41" t="s">
        <v>36</v>
      </c>
      <c r="D17" s="35" t="s">
        <v>37</v>
      </c>
      <c r="E17" s="28">
        <v>3316</v>
      </c>
      <c r="F17" s="29"/>
      <c r="G17" s="30"/>
      <c r="H17" s="31"/>
      <c r="I17" s="31"/>
      <c r="J17" s="31"/>
      <c r="K17" s="29">
        <f>SUM(E17:F17)-SUM(G17:J17)</f>
        <v>3316</v>
      </c>
      <c r="L17" s="32"/>
      <c r="M17">
        <v>1</v>
      </c>
    </row>
    <row r="18" spans="1:13" ht="38.25" customHeight="1" x14ac:dyDescent="0.2">
      <c r="A18" s="25">
        <v>102</v>
      </c>
      <c r="B18" s="25" t="s">
        <v>38</v>
      </c>
      <c r="C18" s="41" t="s">
        <v>39</v>
      </c>
      <c r="D18" s="42" t="s">
        <v>37</v>
      </c>
      <c r="E18" s="28">
        <v>2792</v>
      </c>
      <c r="F18" s="29"/>
      <c r="G18" s="30"/>
      <c r="H18" s="29">
        <v>1000</v>
      </c>
      <c r="I18" s="31"/>
      <c r="J18" s="31"/>
      <c r="K18" s="29">
        <f>SUM(E18:F18)-SUM(G18:J18)</f>
        <v>1792</v>
      </c>
      <c r="L18" s="32"/>
      <c r="M18">
        <v>1</v>
      </c>
    </row>
    <row r="19" spans="1:13" ht="38.25" customHeight="1" x14ac:dyDescent="0.2">
      <c r="A19" s="37">
        <v>102</v>
      </c>
      <c r="B19" s="37" t="s">
        <v>40</v>
      </c>
      <c r="C19" s="36" t="s">
        <v>41</v>
      </c>
      <c r="D19" s="45" t="s">
        <v>37</v>
      </c>
      <c r="E19" s="28">
        <v>2134</v>
      </c>
      <c r="F19" s="29"/>
      <c r="G19" s="39"/>
      <c r="H19" s="29"/>
      <c r="I19" s="31"/>
      <c r="J19" s="29"/>
      <c r="K19" s="29">
        <f>SUM(E19:F19)-SUM(G19:J19)</f>
        <v>2134</v>
      </c>
      <c r="L19" s="46"/>
      <c r="M19">
        <v>1</v>
      </c>
    </row>
    <row r="20" spans="1:13" ht="12" customHeight="1" thickBot="1" x14ac:dyDescent="0.25">
      <c r="A20" s="47"/>
      <c r="B20" s="47"/>
      <c r="C20" s="48"/>
      <c r="D20" s="49" t="s">
        <v>18</v>
      </c>
      <c r="E20" s="50">
        <f t="shared" ref="E20:K20" si="1">SUM(E9:E19)</f>
        <v>59254</v>
      </c>
      <c r="F20" s="50">
        <f t="shared" si="1"/>
        <v>0</v>
      </c>
      <c r="G20" s="50">
        <f t="shared" si="1"/>
        <v>0</v>
      </c>
      <c r="H20" s="50">
        <f t="shared" si="1"/>
        <v>1560</v>
      </c>
      <c r="I20" s="50">
        <f t="shared" si="1"/>
        <v>0</v>
      </c>
      <c r="J20" s="50">
        <f t="shared" si="1"/>
        <v>0</v>
      </c>
      <c r="K20" s="50">
        <f t="shared" si="1"/>
        <v>57694</v>
      </c>
      <c r="L20" s="4"/>
      <c r="M20" s="122">
        <f>SUM(M9:M19)</f>
        <v>11</v>
      </c>
    </row>
    <row r="21" spans="1:13" ht="120" customHeight="1" x14ac:dyDescent="0.2">
      <c r="A21" s="4"/>
      <c r="B21" s="4"/>
      <c r="C21" s="5"/>
      <c r="D21" s="6"/>
      <c r="E21" s="7"/>
      <c r="F21" s="8"/>
      <c r="G21" s="9"/>
      <c r="H21" s="10"/>
      <c r="I21" s="10"/>
      <c r="J21" s="10"/>
      <c r="K21" s="11"/>
      <c r="L21" s="12"/>
      <c r="M21" s="51"/>
    </row>
    <row r="22" spans="1:13" ht="19.5" customHeight="1" thickBot="1" x14ac:dyDescent="0.25">
      <c r="A22" s="1"/>
      <c r="B22" s="1"/>
      <c r="C22" s="1"/>
      <c r="D22" s="137" t="s">
        <v>0</v>
      </c>
      <c r="E22" s="137"/>
      <c r="F22" s="137"/>
      <c r="G22" s="137"/>
      <c r="H22" s="137"/>
      <c r="I22" s="1"/>
      <c r="J22" s="1"/>
      <c r="K22" s="2"/>
      <c r="L22" s="1"/>
    </row>
    <row r="23" spans="1:13" ht="18" customHeight="1" thickBot="1" x14ac:dyDescent="0.25">
      <c r="A23" s="1"/>
      <c r="B23" s="1"/>
      <c r="C23" s="1"/>
      <c r="D23" s="138" t="s">
        <v>1</v>
      </c>
      <c r="E23" s="138"/>
      <c r="F23" s="138"/>
      <c r="G23" s="138"/>
      <c r="H23" s="138"/>
      <c r="I23" s="1"/>
      <c r="J23" s="1"/>
      <c r="K23" s="2"/>
      <c r="L23" s="3" t="s">
        <v>42</v>
      </c>
    </row>
    <row r="24" spans="1:13" ht="18" customHeight="1" x14ac:dyDescent="0.2">
      <c r="A24" s="1"/>
      <c r="B24" s="1"/>
      <c r="C24" s="1"/>
      <c r="D24" s="139" t="s">
        <v>249</v>
      </c>
      <c r="E24" s="139"/>
      <c r="F24" s="139"/>
      <c r="G24" s="139"/>
      <c r="H24" s="139"/>
      <c r="I24" s="1"/>
      <c r="J24" s="1"/>
      <c r="K24" s="2"/>
      <c r="L24" s="1"/>
    </row>
    <row r="25" spans="1:13" ht="19.5" customHeight="1" x14ac:dyDescent="0.2">
      <c r="A25" s="4"/>
      <c r="B25" s="4"/>
      <c r="C25" s="5"/>
      <c r="D25" s="6"/>
      <c r="E25" s="7"/>
      <c r="F25" s="8"/>
      <c r="G25" s="9"/>
      <c r="H25" s="10"/>
      <c r="I25" s="10"/>
      <c r="J25" s="10"/>
      <c r="K25" s="11"/>
      <c r="L25" s="12"/>
    </row>
    <row r="26" spans="1:13" ht="9.75" customHeight="1" thickBot="1" x14ac:dyDescent="0.25">
      <c r="A26" s="4"/>
      <c r="B26" s="4"/>
      <c r="C26" s="5"/>
      <c r="D26" s="6"/>
      <c r="E26" s="7"/>
      <c r="F26" s="8"/>
      <c r="G26" s="9"/>
      <c r="H26" s="10"/>
      <c r="I26" s="10"/>
      <c r="J26" s="10"/>
      <c r="K26" s="11"/>
      <c r="L26" s="12"/>
    </row>
    <row r="27" spans="1:13" ht="18.75" customHeight="1" thickBot="1" x14ac:dyDescent="0.25">
      <c r="A27" s="4"/>
      <c r="B27" s="4"/>
      <c r="C27" s="12"/>
      <c r="D27" s="6"/>
      <c r="E27" s="140" t="s">
        <v>3</v>
      </c>
      <c r="F27" s="140"/>
      <c r="G27" s="141" t="s">
        <v>4</v>
      </c>
      <c r="H27" s="142"/>
      <c r="I27" s="142"/>
      <c r="J27" s="143"/>
      <c r="K27" s="11"/>
      <c r="L27" s="12"/>
    </row>
    <row r="28" spans="1:13" s="52" customFormat="1" ht="15" customHeight="1" thickBot="1" x14ac:dyDescent="0.2">
      <c r="A28" s="13" t="s">
        <v>5</v>
      </c>
      <c r="B28" s="144" t="s">
        <v>6</v>
      </c>
      <c r="C28" s="146" t="s">
        <v>7</v>
      </c>
      <c r="D28" s="148" t="s">
        <v>8</v>
      </c>
      <c r="E28" s="150" t="s">
        <v>9</v>
      </c>
      <c r="F28" s="152" t="s">
        <v>10</v>
      </c>
      <c r="G28" s="150" t="s">
        <v>11</v>
      </c>
      <c r="H28" s="150" t="s">
        <v>12</v>
      </c>
      <c r="I28" s="150" t="s">
        <v>10</v>
      </c>
      <c r="J28" s="150" t="s">
        <v>13</v>
      </c>
      <c r="K28" s="133" t="s">
        <v>14</v>
      </c>
      <c r="L28" s="135" t="s">
        <v>15</v>
      </c>
    </row>
    <row r="29" spans="1:13" ht="12" customHeight="1" thickBot="1" x14ac:dyDescent="0.25">
      <c r="A29" s="14" t="s">
        <v>16</v>
      </c>
      <c r="B29" s="145"/>
      <c r="C29" s="147"/>
      <c r="D29" s="149"/>
      <c r="E29" s="151"/>
      <c r="F29" s="153"/>
      <c r="G29" s="151"/>
      <c r="H29" s="151"/>
      <c r="I29" s="151"/>
      <c r="J29" s="151"/>
      <c r="K29" s="134"/>
      <c r="L29" s="136"/>
    </row>
    <row r="30" spans="1:13" ht="13.5" customHeight="1" x14ac:dyDescent="0.2">
      <c r="A30" s="15"/>
      <c r="B30" s="4"/>
      <c r="C30" s="16" t="s">
        <v>17</v>
      </c>
      <c r="D30" s="17"/>
      <c r="E30" s="18">
        <v>7301</v>
      </c>
      <c r="F30" s="7"/>
      <c r="G30" s="19"/>
      <c r="H30" s="20"/>
      <c r="I30" s="21"/>
      <c r="J30" s="22"/>
      <c r="K30" s="23"/>
      <c r="L30" s="24"/>
    </row>
    <row r="31" spans="1:13" ht="33" customHeight="1" x14ac:dyDescent="0.2">
      <c r="A31" s="25">
        <v>102</v>
      </c>
      <c r="B31" s="25" t="s">
        <v>43</v>
      </c>
      <c r="C31" s="26" t="s">
        <v>44</v>
      </c>
      <c r="D31" s="36" t="s">
        <v>37</v>
      </c>
      <c r="E31" s="28">
        <v>2303</v>
      </c>
      <c r="F31" s="29"/>
      <c r="G31" s="29"/>
      <c r="H31" s="29"/>
      <c r="I31" s="29"/>
      <c r="J31" s="29"/>
      <c r="K31" s="29">
        <f t="shared" ref="K31:K41" si="2">SUM(E31:F31)-SUM(G31:J31)</f>
        <v>2303</v>
      </c>
      <c r="L31" s="53"/>
      <c r="M31">
        <v>1</v>
      </c>
    </row>
    <row r="32" spans="1:13" ht="33.75" customHeight="1" x14ac:dyDescent="0.2">
      <c r="A32" s="25">
        <v>102</v>
      </c>
      <c r="B32" s="25" t="s">
        <v>45</v>
      </c>
      <c r="C32" s="41" t="s">
        <v>46</v>
      </c>
      <c r="D32" s="36" t="s">
        <v>37</v>
      </c>
      <c r="E32" s="28">
        <v>3320</v>
      </c>
      <c r="F32" s="29"/>
      <c r="G32" s="29"/>
      <c r="H32" s="29"/>
      <c r="I32" s="29"/>
      <c r="J32" s="29"/>
      <c r="K32" s="29">
        <f t="shared" si="2"/>
        <v>3320</v>
      </c>
      <c r="L32" s="54"/>
      <c r="M32">
        <v>1</v>
      </c>
    </row>
    <row r="33" spans="1:13" ht="33.75" customHeight="1" x14ac:dyDescent="0.2">
      <c r="A33" s="25">
        <v>102</v>
      </c>
      <c r="B33" s="25" t="s">
        <v>47</v>
      </c>
      <c r="C33" s="41" t="s">
        <v>48</v>
      </c>
      <c r="D33" s="36" t="s">
        <v>37</v>
      </c>
      <c r="E33" s="28">
        <v>3319</v>
      </c>
      <c r="F33" s="29"/>
      <c r="G33" s="29"/>
      <c r="H33" s="29"/>
      <c r="I33" s="29"/>
      <c r="J33" s="29"/>
      <c r="K33" s="29">
        <f t="shared" si="2"/>
        <v>3319</v>
      </c>
      <c r="L33" s="54"/>
      <c r="M33">
        <v>1</v>
      </c>
    </row>
    <row r="34" spans="1:13" ht="33.75" customHeight="1" x14ac:dyDescent="0.2">
      <c r="A34" s="25">
        <v>102</v>
      </c>
      <c r="B34" s="25" t="s">
        <v>49</v>
      </c>
      <c r="C34" s="26" t="s">
        <v>50</v>
      </c>
      <c r="D34" s="26" t="s">
        <v>51</v>
      </c>
      <c r="E34" s="28">
        <v>1655</v>
      </c>
      <c r="F34" s="29"/>
      <c r="G34" s="29"/>
      <c r="H34" s="29"/>
      <c r="I34" s="29"/>
      <c r="J34" s="29"/>
      <c r="K34" s="29">
        <f t="shared" si="2"/>
        <v>1655</v>
      </c>
      <c r="L34" s="54"/>
      <c r="M34">
        <v>1</v>
      </c>
    </row>
    <row r="35" spans="1:13" ht="33.75" customHeight="1" x14ac:dyDescent="0.2">
      <c r="A35" s="25">
        <v>102</v>
      </c>
      <c r="B35" s="25" t="s">
        <v>52</v>
      </c>
      <c r="C35" s="41" t="s">
        <v>53</v>
      </c>
      <c r="D35" s="26" t="s">
        <v>51</v>
      </c>
      <c r="E35" s="28">
        <v>2192</v>
      </c>
      <c r="F35" s="29"/>
      <c r="G35" s="29"/>
      <c r="H35" s="29"/>
      <c r="I35" s="29"/>
      <c r="J35" s="29"/>
      <c r="K35" s="29">
        <f t="shared" si="2"/>
        <v>2192</v>
      </c>
      <c r="L35" s="54"/>
      <c r="M35">
        <v>1</v>
      </c>
    </row>
    <row r="36" spans="1:13" ht="33.75" customHeight="1" x14ac:dyDescent="0.2">
      <c r="A36" s="25">
        <v>602</v>
      </c>
      <c r="B36" s="25" t="s">
        <v>54</v>
      </c>
      <c r="C36" s="41" t="s">
        <v>55</v>
      </c>
      <c r="D36" s="36" t="s">
        <v>37</v>
      </c>
      <c r="E36" s="28">
        <v>3453</v>
      </c>
      <c r="F36" s="55"/>
      <c r="G36" s="55"/>
      <c r="H36" s="29"/>
      <c r="I36" s="29"/>
      <c r="J36" s="29"/>
      <c r="K36" s="29">
        <f t="shared" si="2"/>
        <v>3453</v>
      </c>
      <c r="L36" s="54"/>
      <c r="M36">
        <v>1</v>
      </c>
    </row>
    <row r="37" spans="1:13" ht="33.75" customHeight="1" x14ac:dyDescent="0.2">
      <c r="A37" s="25">
        <v>602</v>
      </c>
      <c r="B37" s="25" t="s">
        <v>56</v>
      </c>
      <c r="C37" s="36" t="s">
        <v>57</v>
      </c>
      <c r="D37" s="41" t="s">
        <v>58</v>
      </c>
      <c r="E37" s="28">
        <v>5462</v>
      </c>
      <c r="F37" s="29"/>
      <c r="G37" s="29"/>
      <c r="H37" s="29"/>
      <c r="I37" s="29"/>
      <c r="J37" s="29"/>
      <c r="K37" s="29">
        <f t="shared" si="2"/>
        <v>5462</v>
      </c>
      <c r="L37" s="54"/>
      <c r="M37">
        <v>1</v>
      </c>
    </row>
    <row r="38" spans="1:13" ht="33.75" customHeight="1" x14ac:dyDescent="0.2">
      <c r="A38" s="25">
        <v>602</v>
      </c>
      <c r="B38" s="25" t="s">
        <v>59</v>
      </c>
      <c r="C38" s="36" t="s">
        <v>60</v>
      </c>
      <c r="D38" s="36" t="s">
        <v>37</v>
      </c>
      <c r="E38" s="28">
        <v>3453</v>
      </c>
      <c r="F38" s="29"/>
      <c r="G38" s="29"/>
      <c r="H38" s="29">
        <v>200</v>
      </c>
      <c r="I38" s="29"/>
      <c r="J38" s="29"/>
      <c r="K38" s="29">
        <f t="shared" si="2"/>
        <v>3253</v>
      </c>
      <c r="L38" s="54"/>
      <c r="M38">
        <v>1</v>
      </c>
    </row>
    <row r="39" spans="1:13" ht="33.75" customHeight="1" x14ac:dyDescent="0.2">
      <c r="A39" s="25">
        <v>602</v>
      </c>
      <c r="B39" s="25" t="s">
        <v>61</v>
      </c>
      <c r="C39" s="36" t="s">
        <v>62</v>
      </c>
      <c r="D39" s="36" t="s">
        <v>37</v>
      </c>
      <c r="E39" s="28">
        <v>3453</v>
      </c>
      <c r="F39" s="29"/>
      <c r="G39" s="29"/>
      <c r="H39" s="29"/>
      <c r="I39" s="29"/>
      <c r="J39" s="29"/>
      <c r="K39" s="29">
        <f t="shared" si="2"/>
        <v>3453</v>
      </c>
      <c r="L39" s="54"/>
      <c r="M39">
        <v>1</v>
      </c>
    </row>
    <row r="40" spans="1:13" ht="33.75" customHeight="1" x14ac:dyDescent="0.2">
      <c r="A40" s="25">
        <v>602</v>
      </c>
      <c r="B40" s="25" t="s">
        <v>63</v>
      </c>
      <c r="C40" s="56" t="s">
        <v>64</v>
      </c>
      <c r="D40" s="57" t="s">
        <v>58</v>
      </c>
      <c r="E40" s="28">
        <v>6428</v>
      </c>
      <c r="F40" s="29"/>
      <c r="G40" s="29"/>
      <c r="H40" s="29"/>
      <c r="I40" s="29"/>
      <c r="J40" s="29"/>
      <c r="K40" s="29">
        <f t="shared" si="2"/>
        <v>6428</v>
      </c>
      <c r="L40" s="54"/>
      <c r="M40">
        <v>1</v>
      </c>
    </row>
    <row r="41" spans="1:13" ht="33.75" customHeight="1" x14ac:dyDescent="0.2">
      <c r="A41" s="25">
        <v>602</v>
      </c>
      <c r="B41" s="25" t="s">
        <v>65</v>
      </c>
      <c r="C41" s="56" t="s">
        <v>66</v>
      </c>
      <c r="D41" s="56" t="s">
        <v>37</v>
      </c>
      <c r="E41" s="28">
        <v>5668</v>
      </c>
      <c r="F41" s="29"/>
      <c r="G41" s="29"/>
      <c r="H41" s="29"/>
      <c r="I41" s="29"/>
      <c r="J41" s="29"/>
      <c r="K41" s="29">
        <f t="shared" si="2"/>
        <v>5668</v>
      </c>
      <c r="L41" s="58"/>
      <c r="M41">
        <v>1</v>
      </c>
    </row>
    <row r="42" spans="1:13" ht="33" customHeight="1" thickBot="1" x14ac:dyDescent="0.25">
      <c r="A42" s="47"/>
      <c r="B42" s="47"/>
      <c r="C42" s="48"/>
      <c r="D42" s="59" t="s">
        <v>18</v>
      </c>
      <c r="E42" s="60">
        <f t="shared" ref="E42:K42" si="3">SUM(E31:E41)</f>
        <v>40706</v>
      </c>
      <c r="F42" s="60">
        <f t="shared" si="3"/>
        <v>0</v>
      </c>
      <c r="G42" s="60">
        <f t="shared" si="3"/>
        <v>0</v>
      </c>
      <c r="H42" s="60">
        <f t="shared" si="3"/>
        <v>200</v>
      </c>
      <c r="I42" s="60">
        <f t="shared" si="3"/>
        <v>0</v>
      </c>
      <c r="J42" s="60">
        <f t="shared" si="3"/>
        <v>0</v>
      </c>
      <c r="K42" s="60">
        <f t="shared" si="3"/>
        <v>40506</v>
      </c>
      <c r="L42" s="61"/>
      <c r="M42" s="62">
        <f>SUM(M31:M41)</f>
        <v>11</v>
      </c>
    </row>
    <row r="43" spans="1:13" ht="124.5" customHeight="1" x14ac:dyDescent="0.2">
      <c r="A43" s="47"/>
      <c r="B43" s="47"/>
      <c r="C43" s="48"/>
      <c r="D43" s="63"/>
      <c r="E43" s="64"/>
      <c r="F43" s="64"/>
      <c r="G43" s="64"/>
      <c r="H43" s="64"/>
      <c r="I43" s="64"/>
      <c r="J43" s="64"/>
      <c r="K43" s="65"/>
      <c r="L43" s="66"/>
    </row>
    <row r="44" spans="1:13" ht="15.75" customHeight="1" thickBot="1" x14ac:dyDescent="0.25">
      <c r="A44" s="1"/>
      <c r="B44" s="1"/>
      <c r="C44" s="67"/>
      <c r="D44" s="158" t="s">
        <v>0</v>
      </c>
      <c r="E44" s="159"/>
      <c r="F44" s="159"/>
      <c r="G44" s="159"/>
      <c r="H44" s="160"/>
      <c r="I44" s="67"/>
      <c r="J44" s="67"/>
      <c r="K44" s="68"/>
      <c r="L44" s="67"/>
    </row>
    <row r="45" spans="1:13" ht="13.5" customHeight="1" thickBot="1" x14ac:dyDescent="0.25">
      <c r="A45" s="1"/>
      <c r="B45" s="1"/>
      <c r="C45" s="67"/>
      <c r="D45" s="161" t="s">
        <v>1</v>
      </c>
      <c r="E45" s="162"/>
      <c r="F45" s="162"/>
      <c r="G45" s="162"/>
      <c r="H45" s="163"/>
      <c r="I45" s="67"/>
      <c r="J45" s="67"/>
      <c r="K45" s="68"/>
      <c r="L45" s="69" t="s">
        <v>67</v>
      </c>
    </row>
    <row r="46" spans="1:13" ht="14.25" customHeight="1" x14ac:dyDescent="0.2">
      <c r="A46" s="1"/>
      <c r="B46" s="1"/>
      <c r="C46" s="67"/>
      <c r="D46" s="164" t="s">
        <v>249</v>
      </c>
      <c r="E46" s="165"/>
      <c r="F46" s="165"/>
      <c r="G46" s="165"/>
      <c r="H46" s="166"/>
      <c r="I46" s="67"/>
      <c r="J46" s="67"/>
      <c r="K46" s="68"/>
      <c r="L46" s="67"/>
    </row>
    <row r="47" spans="1:13" ht="17.25" customHeight="1" thickBot="1" x14ac:dyDescent="0.25">
      <c r="A47" s="4"/>
      <c r="B47" s="4"/>
      <c r="C47" s="70"/>
      <c r="D47" s="71"/>
      <c r="E47" s="7"/>
      <c r="F47" s="72"/>
      <c r="G47" s="73"/>
      <c r="H47" s="10"/>
      <c r="I47" s="10"/>
      <c r="J47" s="10"/>
      <c r="K47" s="11"/>
      <c r="L47" s="4"/>
    </row>
    <row r="48" spans="1:13" ht="16.5" customHeight="1" thickBot="1" x14ac:dyDescent="0.25">
      <c r="A48" s="4"/>
      <c r="B48" s="4"/>
      <c r="C48" s="70"/>
      <c r="D48" s="71"/>
      <c r="E48" s="167" t="s">
        <v>3</v>
      </c>
      <c r="F48" s="168"/>
      <c r="G48" s="168" t="s">
        <v>4</v>
      </c>
      <c r="H48" s="168"/>
      <c r="I48" s="168"/>
      <c r="J48" s="168"/>
      <c r="K48" s="74"/>
      <c r="L48" s="75"/>
    </row>
    <row r="49" spans="1:13" ht="15" customHeight="1" x14ac:dyDescent="0.2">
      <c r="A49" s="76" t="s">
        <v>5</v>
      </c>
      <c r="B49" s="169" t="s">
        <v>6</v>
      </c>
      <c r="C49" s="171" t="s">
        <v>7</v>
      </c>
      <c r="D49" s="171" t="s">
        <v>8</v>
      </c>
      <c r="E49" s="169" t="s">
        <v>9</v>
      </c>
      <c r="F49" s="169" t="s">
        <v>10</v>
      </c>
      <c r="G49" s="169" t="s">
        <v>11</v>
      </c>
      <c r="H49" s="169" t="s">
        <v>12</v>
      </c>
      <c r="I49" s="169" t="s">
        <v>10</v>
      </c>
      <c r="J49" s="169" t="s">
        <v>13</v>
      </c>
      <c r="K49" s="154" t="s">
        <v>14</v>
      </c>
      <c r="L49" s="156" t="s">
        <v>15</v>
      </c>
    </row>
    <row r="50" spans="1:13" ht="13.5" thickBot="1" x14ac:dyDescent="0.25">
      <c r="A50" s="77" t="s">
        <v>16</v>
      </c>
      <c r="B50" s="170"/>
      <c r="C50" s="172"/>
      <c r="D50" s="172"/>
      <c r="E50" s="170"/>
      <c r="F50" s="170"/>
      <c r="G50" s="170"/>
      <c r="H50" s="170"/>
      <c r="I50" s="170"/>
      <c r="J50" s="170"/>
      <c r="K50" s="155"/>
      <c r="L50" s="157"/>
    </row>
    <row r="51" spans="1:13" ht="10.5" customHeight="1" x14ac:dyDescent="0.2">
      <c r="A51" s="78"/>
      <c r="B51" s="79"/>
      <c r="C51" s="16" t="s">
        <v>17</v>
      </c>
      <c r="D51" s="80"/>
      <c r="E51" s="81">
        <v>7302</v>
      </c>
      <c r="F51" s="81"/>
      <c r="G51" s="81"/>
      <c r="H51" s="81"/>
      <c r="I51" s="81"/>
      <c r="J51" s="81"/>
      <c r="K51" s="82"/>
      <c r="L51" s="81"/>
    </row>
    <row r="52" spans="1:13" ht="30.75" customHeight="1" x14ac:dyDescent="0.2">
      <c r="A52" s="25">
        <v>602</v>
      </c>
      <c r="B52" s="25" t="s">
        <v>68</v>
      </c>
      <c r="C52" s="36" t="s">
        <v>69</v>
      </c>
      <c r="D52" s="83" t="s">
        <v>37</v>
      </c>
      <c r="E52" s="28">
        <v>3453</v>
      </c>
      <c r="F52" s="29"/>
      <c r="G52" s="29"/>
      <c r="H52" s="29"/>
      <c r="I52" s="29"/>
      <c r="J52" s="29"/>
      <c r="K52" s="29">
        <f t="shared" ref="K52:K65" si="4">SUM(E52:F52)-SUM(G52:J52)</f>
        <v>3453</v>
      </c>
      <c r="L52" s="58"/>
      <c r="M52">
        <v>1</v>
      </c>
    </row>
    <row r="53" spans="1:13" ht="30.75" customHeight="1" x14ac:dyDescent="0.2">
      <c r="A53" s="25">
        <v>602</v>
      </c>
      <c r="B53" s="25" t="s">
        <v>70</v>
      </c>
      <c r="C53" s="84" t="s">
        <v>71</v>
      </c>
      <c r="D53" s="36" t="s">
        <v>37</v>
      </c>
      <c r="E53" s="28">
        <v>6428</v>
      </c>
      <c r="F53" s="29"/>
      <c r="G53" s="29"/>
      <c r="H53" s="29"/>
      <c r="I53" s="29"/>
      <c r="J53" s="29"/>
      <c r="K53" s="29">
        <f t="shared" si="4"/>
        <v>6428</v>
      </c>
      <c r="L53" s="54"/>
      <c r="M53">
        <v>1</v>
      </c>
    </row>
    <row r="54" spans="1:13" ht="30.75" customHeight="1" x14ac:dyDescent="0.2">
      <c r="A54" s="25">
        <v>602</v>
      </c>
      <c r="B54" s="25" t="s">
        <v>72</v>
      </c>
      <c r="C54" s="56" t="s">
        <v>73</v>
      </c>
      <c r="D54" s="56" t="s">
        <v>37</v>
      </c>
      <c r="E54" s="28">
        <v>5668</v>
      </c>
      <c r="F54" s="29"/>
      <c r="G54" s="55"/>
      <c r="H54" s="29"/>
      <c r="I54" s="29"/>
      <c r="J54" s="29"/>
      <c r="K54" s="46">
        <f t="shared" si="4"/>
        <v>5668</v>
      </c>
      <c r="L54" s="85"/>
      <c r="M54">
        <v>1</v>
      </c>
    </row>
    <row r="55" spans="1:13" ht="30.75" customHeight="1" x14ac:dyDescent="0.2">
      <c r="A55" s="25">
        <v>602</v>
      </c>
      <c r="B55" s="25" t="s">
        <v>74</v>
      </c>
      <c r="C55" s="36" t="s">
        <v>75</v>
      </c>
      <c r="D55" s="83" t="s">
        <v>37</v>
      </c>
      <c r="E55" s="28">
        <v>3453</v>
      </c>
      <c r="F55" s="29"/>
      <c r="G55" s="55"/>
      <c r="H55" s="29"/>
      <c r="I55" s="29"/>
      <c r="J55" s="29"/>
      <c r="K55" s="46">
        <f t="shared" si="4"/>
        <v>3453</v>
      </c>
      <c r="L55" s="85"/>
      <c r="M55">
        <v>1</v>
      </c>
    </row>
    <row r="56" spans="1:13" ht="30.75" customHeight="1" x14ac:dyDescent="0.2">
      <c r="A56" s="37">
        <v>602</v>
      </c>
      <c r="B56" s="37" t="s">
        <v>76</v>
      </c>
      <c r="C56" s="56" t="s">
        <v>77</v>
      </c>
      <c r="D56" s="56" t="s">
        <v>37</v>
      </c>
      <c r="E56" s="28">
        <v>5668</v>
      </c>
      <c r="F56" s="29"/>
      <c r="G56" s="55"/>
      <c r="H56" s="29"/>
      <c r="I56" s="29"/>
      <c r="J56" s="29"/>
      <c r="K56" s="46">
        <f t="shared" si="4"/>
        <v>5668</v>
      </c>
      <c r="L56" s="85"/>
      <c r="M56">
        <v>1</v>
      </c>
    </row>
    <row r="57" spans="1:13" ht="30.75" customHeight="1" x14ac:dyDescent="0.2">
      <c r="A57" s="25">
        <v>602</v>
      </c>
      <c r="B57" s="25" t="s">
        <v>78</v>
      </c>
      <c r="C57" s="56" t="s">
        <v>79</v>
      </c>
      <c r="D57" s="56" t="s">
        <v>37</v>
      </c>
      <c r="E57" s="28">
        <v>4146</v>
      </c>
      <c r="F57" s="55"/>
      <c r="G57" s="55"/>
      <c r="H57" s="29"/>
      <c r="I57" s="29"/>
      <c r="J57" s="29"/>
      <c r="K57" s="29">
        <f t="shared" si="4"/>
        <v>4146</v>
      </c>
      <c r="L57" s="85"/>
      <c r="M57">
        <v>1</v>
      </c>
    </row>
    <row r="58" spans="1:13" ht="30.75" customHeight="1" x14ac:dyDescent="0.2">
      <c r="A58" s="25">
        <v>602</v>
      </c>
      <c r="B58" s="25" t="s">
        <v>80</v>
      </c>
      <c r="C58" s="26" t="s">
        <v>81</v>
      </c>
      <c r="D58" s="36" t="s">
        <v>58</v>
      </c>
      <c r="E58" s="28">
        <v>3453</v>
      </c>
      <c r="F58" s="29"/>
      <c r="G58" s="29"/>
      <c r="H58" s="29"/>
      <c r="I58" s="29"/>
      <c r="J58" s="29"/>
      <c r="K58" s="29">
        <f t="shared" si="4"/>
        <v>3453</v>
      </c>
      <c r="L58" s="54"/>
      <c r="M58">
        <v>1</v>
      </c>
    </row>
    <row r="59" spans="1:13" ht="30.75" customHeight="1" x14ac:dyDescent="0.2">
      <c r="A59" s="25">
        <v>102</v>
      </c>
      <c r="B59" s="25" t="s">
        <v>82</v>
      </c>
      <c r="C59" s="26" t="s">
        <v>83</v>
      </c>
      <c r="D59" s="26" t="s">
        <v>51</v>
      </c>
      <c r="E59" s="28">
        <v>1726</v>
      </c>
      <c r="F59" s="55"/>
      <c r="G59" s="55"/>
      <c r="H59" s="29"/>
      <c r="I59" s="29"/>
      <c r="J59" s="29"/>
      <c r="K59" s="29">
        <f t="shared" si="4"/>
        <v>1726</v>
      </c>
      <c r="L59" s="54"/>
      <c r="M59">
        <v>1</v>
      </c>
    </row>
    <row r="60" spans="1:13" ht="30.75" customHeight="1" x14ac:dyDescent="0.2">
      <c r="A60" s="25">
        <v>102</v>
      </c>
      <c r="B60" s="25" t="s">
        <v>84</v>
      </c>
      <c r="C60" s="26" t="s">
        <v>85</v>
      </c>
      <c r="D60" s="26" t="s">
        <v>51</v>
      </c>
      <c r="E60" s="28">
        <v>1654</v>
      </c>
      <c r="F60" s="29"/>
      <c r="G60" s="29"/>
      <c r="H60" s="29"/>
      <c r="I60" s="29"/>
      <c r="J60" s="29"/>
      <c r="K60" s="46">
        <f t="shared" si="4"/>
        <v>1654</v>
      </c>
      <c r="L60" s="53"/>
      <c r="M60">
        <v>1</v>
      </c>
    </row>
    <row r="61" spans="1:13" ht="30.75" customHeight="1" x14ac:dyDescent="0.2">
      <c r="A61" s="25">
        <v>102</v>
      </c>
      <c r="B61" s="25" t="s">
        <v>86</v>
      </c>
      <c r="C61" s="41" t="s">
        <v>87</v>
      </c>
      <c r="D61" s="26" t="s">
        <v>51</v>
      </c>
      <c r="E61" s="28">
        <v>1294</v>
      </c>
      <c r="F61" s="29"/>
      <c r="G61" s="29"/>
      <c r="H61" s="29"/>
      <c r="I61" s="29"/>
      <c r="J61" s="29"/>
      <c r="K61" s="46">
        <f t="shared" si="4"/>
        <v>1294</v>
      </c>
      <c r="L61" s="53"/>
      <c r="M61">
        <v>1</v>
      </c>
    </row>
    <row r="62" spans="1:13" ht="30.75" customHeight="1" x14ac:dyDescent="0.2">
      <c r="A62" s="25">
        <v>102</v>
      </c>
      <c r="B62" s="25" t="s">
        <v>88</v>
      </c>
      <c r="C62" s="57" t="s">
        <v>89</v>
      </c>
      <c r="D62" s="57" t="s">
        <v>51</v>
      </c>
      <c r="E62" s="28">
        <v>1917</v>
      </c>
      <c r="F62" s="29"/>
      <c r="G62" s="29"/>
      <c r="H62" s="29"/>
      <c r="I62" s="29"/>
      <c r="J62" s="29"/>
      <c r="K62" s="46">
        <f t="shared" si="4"/>
        <v>1917</v>
      </c>
      <c r="L62" s="53"/>
      <c r="M62">
        <v>1</v>
      </c>
    </row>
    <row r="63" spans="1:13" ht="30.75" customHeight="1" x14ac:dyDescent="0.2">
      <c r="A63" s="25">
        <v>102</v>
      </c>
      <c r="B63" s="25" t="s">
        <v>90</v>
      </c>
      <c r="C63" s="83" t="s">
        <v>91</v>
      </c>
      <c r="D63" s="26" t="s">
        <v>51</v>
      </c>
      <c r="E63" s="28">
        <v>1038</v>
      </c>
      <c r="F63" s="29"/>
      <c r="G63" s="29"/>
      <c r="H63" s="29"/>
      <c r="I63" s="29"/>
      <c r="J63" s="29"/>
      <c r="K63" s="29">
        <f t="shared" si="4"/>
        <v>1038</v>
      </c>
      <c r="L63" s="86"/>
      <c r="M63">
        <v>1</v>
      </c>
    </row>
    <row r="64" spans="1:13" ht="30.75" customHeight="1" x14ac:dyDescent="0.2">
      <c r="A64" s="25">
        <v>102</v>
      </c>
      <c r="B64" s="25" t="s">
        <v>92</v>
      </c>
      <c r="C64" s="26" t="s">
        <v>93</v>
      </c>
      <c r="D64" s="36" t="s">
        <v>37</v>
      </c>
      <c r="E64" s="28">
        <v>14220</v>
      </c>
      <c r="F64" s="29"/>
      <c r="G64" s="29"/>
      <c r="H64" s="29"/>
      <c r="I64" s="29"/>
      <c r="J64" s="29"/>
      <c r="K64" s="29">
        <f t="shared" si="4"/>
        <v>14220</v>
      </c>
      <c r="L64" s="54"/>
      <c r="M64">
        <v>1</v>
      </c>
    </row>
    <row r="65" spans="1:13" ht="30.75" customHeight="1" x14ac:dyDescent="0.2">
      <c r="A65" s="25">
        <v>102</v>
      </c>
      <c r="B65" s="25" t="s">
        <v>94</v>
      </c>
      <c r="C65" s="26" t="s">
        <v>95</v>
      </c>
      <c r="D65" s="36" t="s">
        <v>58</v>
      </c>
      <c r="E65" s="28">
        <v>2967</v>
      </c>
      <c r="F65" s="29"/>
      <c r="G65" s="29"/>
      <c r="H65" s="29"/>
      <c r="I65" s="29"/>
      <c r="J65" s="29"/>
      <c r="K65" s="29">
        <f t="shared" si="4"/>
        <v>2967</v>
      </c>
      <c r="L65" s="54"/>
      <c r="M65">
        <v>1</v>
      </c>
    </row>
    <row r="66" spans="1:13" ht="12" customHeight="1" thickBot="1" x14ac:dyDescent="0.25">
      <c r="A66" s="87"/>
      <c r="B66" s="87"/>
      <c r="C66" s="87"/>
      <c r="D66" s="49" t="s">
        <v>18</v>
      </c>
      <c r="E66" s="88">
        <f t="shared" ref="E66:K66" si="5">SUM(E52:E65)</f>
        <v>57085</v>
      </c>
      <c r="F66" s="88">
        <f t="shared" si="5"/>
        <v>0</v>
      </c>
      <c r="G66" s="88">
        <f t="shared" si="5"/>
        <v>0</v>
      </c>
      <c r="H66" s="88">
        <f t="shared" si="5"/>
        <v>0</v>
      </c>
      <c r="I66" s="88">
        <f t="shared" si="5"/>
        <v>0</v>
      </c>
      <c r="J66" s="88">
        <f t="shared" si="5"/>
        <v>0</v>
      </c>
      <c r="K66" s="88">
        <f t="shared" si="5"/>
        <v>57085</v>
      </c>
      <c r="L66" s="87"/>
      <c r="M66" s="89">
        <f>SUM(M52:M65)</f>
        <v>14</v>
      </c>
    </row>
    <row r="67" spans="1:13" ht="32.25" customHeight="1" x14ac:dyDescent="0.2">
      <c r="A67" s="87"/>
      <c r="B67" s="87"/>
      <c r="C67" s="87"/>
      <c r="D67" s="63"/>
      <c r="E67" s="90"/>
      <c r="F67" s="90"/>
      <c r="G67" s="90"/>
      <c r="H67" s="90"/>
      <c r="I67" s="90"/>
      <c r="J67" s="90"/>
      <c r="K67" s="91"/>
      <c r="L67" s="87"/>
      <c r="M67" s="90"/>
    </row>
    <row r="68" spans="1:13" ht="32.25" customHeight="1" x14ac:dyDescent="0.2">
      <c r="A68" s="87"/>
      <c r="B68" s="87"/>
      <c r="C68" s="87"/>
      <c r="D68" s="63"/>
      <c r="E68" s="90"/>
      <c r="F68" s="90"/>
      <c r="G68" s="90"/>
      <c r="H68" s="90"/>
      <c r="I68" s="90"/>
      <c r="J68" s="90"/>
      <c r="K68" s="91"/>
      <c r="L68" s="87"/>
      <c r="M68" s="90"/>
    </row>
    <row r="69" spans="1:13" ht="56.25" customHeight="1" x14ac:dyDescent="0.2">
      <c r="A69" s="87"/>
      <c r="B69" s="87"/>
      <c r="C69" s="87"/>
      <c r="D69" s="63"/>
      <c r="E69" s="90"/>
      <c r="F69" s="90"/>
      <c r="G69" s="90"/>
      <c r="H69" s="90"/>
      <c r="I69" s="90"/>
      <c r="J69" s="90"/>
      <c r="K69" s="91"/>
      <c r="L69" s="87"/>
      <c r="M69" s="90"/>
    </row>
    <row r="70" spans="1:13" ht="13.5" thickBot="1" x14ac:dyDescent="0.25">
      <c r="A70" s="1"/>
      <c r="B70" s="1"/>
      <c r="C70" s="1"/>
      <c r="D70" s="137" t="s">
        <v>0</v>
      </c>
      <c r="E70" s="137"/>
      <c r="F70" s="137"/>
      <c r="G70" s="137"/>
      <c r="H70" s="137"/>
      <c r="I70" s="1"/>
      <c r="J70" s="1"/>
      <c r="K70" s="2"/>
      <c r="L70" s="1"/>
    </row>
    <row r="71" spans="1:13" ht="13.5" thickBot="1" x14ac:dyDescent="0.25">
      <c r="A71" s="1"/>
      <c r="B71" s="1"/>
      <c r="C71" s="1"/>
      <c r="D71" s="138" t="s">
        <v>1</v>
      </c>
      <c r="E71" s="138"/>
      <c r="F71" s="138"/>
      <c r="G71" s="138"/>
      <c r="H71" s="138"/>
      <c r="I71" s="1"/>
      <c r="J71" s="1"/>
      <c r="K71" s="2"/>
      <c r="L71" s="3" t="s">
        <v>96</v>
      </c>
    </row>
    <row r="72" spans="1:13" x14ac:dyDescent="0.2">
      <c r="A72" s="1"/>
      <c r="B72" s="1"/>
      <c r="C72" s="1"/>
      <c r="D72" s="139" t="s">
        <v>249</v>
      </c>
      <c r="E72" s="139"/>
      <c r="F72" s="139"/>
      <c r="G72" s="139"/>
      <c r="H72" s="139"/>
      <c r="I72" s="1"/>
      <c r="J72" s="1"/>
      <c r="K72" s="2"/>
      <c r="L72" s="1"/>
    </row>
    <row r="73" spans="1:13" x14ac:dyDescent="0.2">
      <c r="A73" s="4"/>
      <c r="B73" s="4"/>
      <c r="C73" s="5"/>
      <c r="D73" s="6"/>
      <c r="E73" s="7"/>
      <c r="F73" s="8"/>
      <c r="G73" s="9"/>
      <c r="H73" s="10"/>
      <c r="I73" s="10"/>
      <c r="J73" s="10"/>
      <c r="K73" s="11"/>
      <c r="L73" s="12"/>
    </row>
    <row r="74" spans="1:13" ht="13.5" thickBot="1" x14ac:dyDescent="0.25"/>
    <row r="75" spans="1:13" ht="13.5" thickBot="1" x14ac:dyDescent="0.25">
      <c r="A75" s="4"/>
      <c r="B75" s="4"/>
      <c r="C75" s="5"/>
      <c r="D75" s="6"/>
      <c r="E75" s="183" t="s">
        <v>3</v>
      </c>
      <c r="F75" s="183"/>
      <c r="G75" s="184" t="s">
        <v>4</v>
      </c>
      <c r="H75" s="184"/>
      <c r="I75" s="184"/>
      <c r="J75" s="184"/>
      <c r="K75" s="11"/>
      <c r="L75" s="12"/>
    </row>
    <row r="76" spans="1:13" ht="13.5" thickBot="1" x14ac:dyDescent="0.25">
      <c r="A76" s="13" t="s">
        <v>5</v>
      </c>
      <c r="B76" s="144" t="s">
        <v>6</v>
      </c>
      <c r="C76" s="146" t="s">
        <v>7</v>
      </c>
      <c r="D76" s="148" t="s">
        <v>8</v>
      </c>
      <c r="E76" s="150" t="s">
        <v>9</v>
      </c>
      <c r="F76" s="152" t="s">
        <v>10</v>
      </c>
      <c r="G76" s="150" t="s">
        <v>11</v>
      </c>
      <c r="H76" s="152" t="s">
        <v>12</v>
      </c>
      <c r="I76" s="150" t="s">
        <v>10</v>
      </c>
      <c r="J76" s="177" t="s">
        <v>13</v>
      </c>
      <c r="K76" s="179" t="s">
        <v>14</v>
      </c>
      <c r="L76" s="181" t="s">
        <v>15</v>
      </c>
    </row>
    <row r="77" spans="1:13" ht="13.5" thickBot="1" x14ac:dyDescent="0.25">
      <c r="A77" s="95" t="s">
        <v>16</v>
      </c>
      <c r="B77" s="145"/>
      <c r="C77" s="173"/>
      <c r="D77" s="174"/>
      <c r="E77" s="175"/>
      <c r="F77" s="176"/>
      <c r="G77" s="175"/>
      <c r="H77" s="176"/>
      <c r="I77" s="175"/>
      <c r="J77" s="178"/>
      <c r="K77" s="180"/>
      <c r="L77" s="182"/>
    </row>
    <row r="78" spans="1:13" x14ac:dyDescent="0.2">
      <c r="A78" s="96"/>
      <c r="B78" s="97"/>
      <c r="C78" s="16" t="s">
        <v>17</v>
      </c>
      <c r="D78" s="98"/>
      <c r="E78" s="99">
        <v>7302</v>
      </c>
      <c r="F78" s="99"/>
      <c r="G78" s="99"/>
      <c r="H78" s="99"/>
      <c r="I78" s="99"/>
      <c r="J78" s="99"/>
      <c r="K78" s="100"/>
      <c r="L78" s="101"/>
    </row>
    <row r="79" spans="1:13" ht="33.75" customHeight="1" x14ac:dyDescent="0.2">
      <c r="A79" s="25">
        <v>102</v>
      </c>
      <c r="B79" s="25" t="s">
        <v>97</v>
      </c>
      <c r="C79" s="26" t="s">
        <v>98</v>
      </c>
      <c r="D79" s="36" t="s">
        <v>58</v>
      </c>
      <c r="E79" s="28">
        <v>2093</v>
      </c>
      <c r="F79" s="29"/>
      <c r="G79" s="29"/>
      <c r="H79" s="29">
        <v>320</v>
      </c>
      <c r="I79" s="29"/>
      <c r="J79" s="29"/>
      <c r="K79" s="29">
        <f t="shared" ref="K79:K91" si="6">SUM(E79:F79)-SUM(G79:J79)</f>
        <v>1773</v>
      </c>
      <c r="L79" s="55"/>
      <c r="M79">
        <v>1</v>
      </c>
    </row>
    <row r="80" spans="1:13" ht="33.75" customHeight="1" x14ac:dyDescent="0.2">
      <c r="A80" s="25">
        <v>102</v>
      </c>
      <c r="B80" s="25" t="s">
        <v>99</v>
      </c>
      <c r="C80" s="26" t="s">
        <v>100</v>
      </c>
      <c r="D80" s="36" t="s">
        <v>58</v>
      </c>
      <c r="E80" s="28">
        <v>7078</v>
      </c>
      <c r="F80" s="29"/>
      <c r="G80" s="29"/>
      <c r="H80" s="29"/>
      <c r="I80" s="29"/>
      <c r="J80" s="29"/>
      <c r="K80" s="29">
        <f t="shared" si="6"/>
        <v>7078</v>
      </c>
      <c r="L80" s="55"/>
      <c r="M80">
        <v>1</v>
      </c>
    </row>
    <row r="81" spans="1:13" ht="33.75" customHeight="1" x14ac:dyDescent="0.2">
      <c r="A81" s="25">
        <v>102</v>
      </c>
      <c r="B81" s="25" t="s">
        <v>101</v>
      </c>
      <c r="C81" s="26" t="s">
        <v>102</v>
      </c>
      <c r="D81" s="36" t="s">
        <v>58</v>
      </c>
      <c r="E81" s="28">
        <v>5066</v>
      </c>
      <c r="F81" s="29"/>
      <c r="G81" s="29"/>
      <c r="H81" s="29"/>
      <c r="I81" s="29"/>
      <c r="J81" s="29"/>
      <c r="K81" s="29">
        <f t="shared" si="6"/>
        <v>5066</v>
      </c>
      <c r="L81" s="55"/>
      <c r="M81">
        <v>1</v>
      </c>
    </row>
    <row r="82" spans="1:13" ht="33.75" customHeight="1" x14ac:dyDescent="0.2">
      <c r="A82" s="25">
        <v>102</v>
      </c>
      <c r="B82" s="25" t="s">
        <v>103</v>
      </c>
      <c r="C82" s="26" t="s">
        <v>104</v>
      </c>
      <c r="D82" s="36" t="s">
        <v>58</v>
      </c>
      <c r="E82" s="28">
        <v>2680</v>
      </c>
      <c r="F82" s="29"/>
      <c r="G82" s="29"/>
      <c r="H82" s="29">
        <v>200</v>
      </c>
      <c r="I82" s="29"/>
      <c r="J82" s="29"/>
      <c r="K82" s="29">
        <f t="shared" si="6"/>
        <v>2480</v>
      </c>
      <c r="L82" s="55"/>
      <c r="M82">
        <v>1</v>
      </c>
    </row>
    <row r="83" spans="1:13" ht="33.75" customHeight="1" x14ac:dyDescent="0.2">
      <c r="A83" s="25">
        <v>102</v>
      </c>
      <c r="B83" s="25" t="s">
        <v>105</v>
      </c>
      <c r="C83" s="26" t="s">
        <v>106</v>
      </c>
      <c r="D83" s="36" t="s">
        <v>58</v>
      </c>
      <c r="E83" s="28">
        <v>1113</v>
      </c>
      <c r="F83" s="29"/>
      <c r="G83" s="29"/>
      <c r="H83" s="29"/>
      <c r="I83" s="29"/>
      <c r="J83" s="29"/>
      <c r="K83" s="29">
        <f t="shared" si="6"/>
        <v>1113</v>
      </c>
      <c r="L83" s="55"/>
      <c r="M83">
        <v>1</v>
      </c>
    </row>
    <row r="84" spans="1:13" ht="33.75" customHeight="1" x14ac:dyDescent="0.2">
      <c r="A84" s="25">
        <v>102</v>
      </c>
      <c r="B84" s="25" t="s">
        <v>107</v>
      </c>
      <c r="C84" s="57" t="s">
        <v>108</v>
      </c>
      <c r="D84" s="56" t="s">
        <v>21</v>
      </c>
      <c r="E84" s="28">
        <v>3957</v>
      </c>
      <c r="F84" s="55"/>
      <c r="G84" s="55"/>
      <c r="H84" s="29"/>
      <c r="I84" s="29"/>
      <c r="J84" s="29"/>
      <c r="K84" s="29">
        <f t="shared" si="6"/>
        <v>3957</v>
      </c>
      <c r="L84" s="55"/>
      <c r="M84" s="102">
        <v>1</v>
      </c>
    </row>
    <row r="85" spans="1:13" ht="33.75" customHeight="1" x14ac:dyDescent="0.2">
      <c r="A85" s="25">
        <v>102</v>
      </c>
      <c r="B85" s="25" t="s">
        <v>109</v>
      </c>
      <c r="C85" s="26" t="s">
        <v>110</v>
      </c>
      <c r="D85" s="36" t="s">
        <v>21</v>
      </c>
      <c r="E85" s="28">
        <v>5656</v>
      </c>
      <c r="F85" s="29"/>
      <c r="G85" s="29"/>
      <c r="H85" s="29"/>
      <c r="I85" s="29"/>
      <c r="J85" s="29"/>
      <c r="K85" s="29">
        <f t="shared" si="6"/>
        <v>5656</v>
      </c>
      <c r="L85" s="55"/>
      <c r="M85" s="102">
        <v>1</v>
      </c>
    </row>
    <row r="86" spans="1:13" ht="33.75" customHeight="1" x14ac:dyDescent="0.2">
      <c r="A86" s="25">
        <v>102</v>
      </c>
      <c r="B86" s="25" t="s">
        <v>111</v>
      </c>
      <c r="C86" s="26" t="s">
        <v>112</v>
      </c>
      <c r="D86" s="26" t="s">
        <v>58</v>
      </c>
      <c r="E86" s="28">
        <v>3472</v>
      </c>
      <c r="F86" s="29"/>
      <c r="G86" s="29"/>
      <c r="H86" s="29"/>
      <c r="I86" s="29"/>
      <c r="J86" s="29"/>
      <c r="K86" s="46">
        <f t="shared" si="6"/>
        <v>3472</v>
      </c>
      <c r="L86" s="103"/>
      <c r="M86" s="102">
        <v>1</v>
      </c>
    </row>
    <row r="87" spans="1:13" ht="33.75" customHeight="1" x14ac:dyDescent="0.2">
      <c r="A87" s="25">
        <v>102</v>
      </c>
      <c r="B87" s="25" t="s">
        <v>113</v>
      </c>
      <c r="C87" s="26" t="s">
        <v>114</v>
      </c>
      <c r="D87" s="26" t="s">
        <v>51</v>
      </c>
      <c r="E87" s="28">
        <v>2509</v>
      </c>
      <c r="F87" s="29"/>
      <c r="G87" s="29"/>
      <c r="H87" s="29"/>
      <c r="I87" s="29"/>
      <c r="J87" s="29"/>
      <c r="K87" s="46">
        <f t="shared" si="6"/>
        <v>2509</v>
      </c>
      <c r="L87" s="103"/>
      <c r="M87" s="104">
        <v>1</v>
      </c>
    </row>
    <row r="88" spans="1:13" ht="33.75" customHeight="1" x14ac:dyDescent="0.2">
      <c r="A88" s="25">
        <v>102</v>
      </c>
      <c r="B88" s="25" t="s">
        <v>115</v>
      </c>
      <c r="C88" s="26" t="s">
        <v>116</v>
      </c>
      <c r="D88" s="26" t="s">
        <v>51</v>
      </c>
      <c r="E88" s="28">
        <v>1004</v>
      </c>
      <c r="F88" s="29"/>
      <c r="G88" s="29"/>
      <c r="H88" s="29"/>
      <c r="I88" s="29"/>
      <c r="J88" s="29"/>
      <c r="K88" s="46">
        <f t="shared" si="6"/>
        <v>1004</v>
      </c>
      <c r="L88" s="103"/>
      <c r="M88" s="104">
        <v>1</v>
      </c>
    </row>
    <row r="89" spans="1:13" ht="33.75" customHeight="1" x14ac:dyDescent="0.2">
      <c r="A89" s="25">
        <v>102</v>
      </c>
      <c r="B89" s="25" t="s">
        <v>117</v>
      </c>
      <c r="C89" s="26" t="s">
        <v>118</v>
      </c>
      <c r="D89" s="26" t="s">
        <v>51</v>
      </c>
      <c r="E89" s="28">
        <v>2720</v>
      </c>
      <c r="F89" s="29"/>
      <c r="G89" s="29"/>
      <c r="H89" s="29"/>
      <c r="I89" s="29"/>
      <c r="J89" s="29"/>
      <c r="K89" s="46">
        <f t="shared" si="6"/>
        <v>2720</v>
      </c>
      <c r="L89" s="103"/>
      <c r="M89" s="104">
        <v>1</v>
      </c>
    </row>
    <row r="90" spans="1:13" ht="33.75" customHeight="1" x14ac:dyDescent="0.2">
      <c r="A90" s="25">
        <v>102</v>
      </c>
      <c r="B90" s="25" t="s">
        <v>119</v>
      </c>
      <c r="C90" s="26" t="s">
        <v>120</v>
      </c>
      <c r="D90" s="26" t="s">
        <v>58</v>
      </c>
      <c r="E90" s="28">
        <v>2681</v>
      </c>
      <c r="F90" s="29"/>
      <c r="G90" s="29"/>
      <c r="H90" s="29"/>
      <c r="I90" s="29"/>
      <c r="J90" s="29"/>
      <c r="K90" s="46">
        <f t="shared" si="6"/>
        <v>2681</v>
      </c>
      <c r="L90" s="103"/>
      <c r="M90" s="104">
        <v>1</v>
      </c>
    </row>
    <row r="91" spans="1:13" ht="33.75" customHeight="1" x14ac:dyDescent="0.2">
      <c r="A91" s="25">
        <v>102</v>
      </c>
      <c r="B91" s="25" t="s">
        <v>121</v>
      </c>
      <c r="C91" s="26" t="s">
        <v>122</v>
      </c>
      <c r="D91" s="26" t="s">
        <v>58</v>
      </c>
      <c r="E91" s="28">
        <v>3108</v>
      </c>
      <c r="F91" s="29"/>
      <c r="G91" s="29"/>
      <c r="H91" s="29"/>
      <c r="I91" s="29"/>
      <c r="J91" s="29"/>
      <c r="K91" s="46">
        <f t="shared" si="6"/>
        <v>3108</v>
      </c>
      <c r="L91" s="103"/>
      <c r="M91" s="104">
        <v>1</v>
      </c>
    </row>
    <row r="92" spans="1:13" ht="13.5" thickBot="1" x14ac:dyDescent="0.25">
      <c r="D92" s="49" t="s">
        <v>18</v>
      </c>
      <c r="E92" s="88">
        <f t="shared" ref="E92:K92" si="7">SUM(E79:E91)</f>
        <v>43137</v>
      </c>
      <c r="F92" s="88">
        <f t="shared" si="7"/>
        <v>0</v>
      </c>
      <c r="G92" s="88">
        <f t="shared" si="7"/>
        <v>0</v>
      </c>
      <c r="H92" s="88">
        <f t="shared" si="7"/>
        <v>520</v>
      </c>
      <c r="I92" s="88">
        <f t="shared" si="7"/>
        <v>0</v>
      </c>
      <c r="J92" s="88">
        <f t="shared" si="7"/>
        <v>0</v>
      </c>
      <c r="K92" s="88">
        <f t="shared" si="7"/>
        <v>42617</v>
      </c>
      <c r="M92" s="105">
        <f>SUM(M79:M91)</f>
        <v>13</v>
      </c>
    </row>
    <row r="93" spans="1:13" ht="18.75" customHeight="1" x14ac:dyDescent="0.2">
      <c r="M93" s="106"/>
    </row>
    <row r="94" spans="1:13" ht="18.75" customHeight="1" x14ac:dyDescent="0.2">
      <c r="M94" s="106"/>
    </row>
    <row r="95" spans="1:13" ht="89.25" customHeight="1" x14ac:dyDescent="0.2">
      <c r="M95" s="106"/>
    </row>
    <row r="96" spans="1:13" ht="22.5" customHeight="1" thickBot="1" x14ac:dyDescent="0.25">
      <c r="A96" s="1"/>
      <c r="B96" s="1"/>
      <c r="C96" s="1"/>
      <c r="D96" s="137" t="s">
        <v>0</v>
      </c>
      <c r="E96" s="137"/>
      <c r="F96" s="137"/>
      <c r="G96" s="137"/>
      <c r="H96" s="137"/>
      <c r="I96" s="1"/>
      <c r="J96" s="1"/>
      <c r="K96" s="2"/>
      <c r="L96" s="1"/>
      <c r="M96" s="106"/>
    </row>
    <row r="97" spans="1:13" ht="13.5" thickBot="1" x14ac:dyDescent="0.25">
      <c r="A97" s="1"/>
      <c r="B97" s="1"/>
      <c r="C97" s="1"/>
      <c r="D97" s="138" t="s">
        <v>1</v>
      </c>
      <c r="E97" s="138"/>
      <c r="F97" s="138"/>
      <c r="G97" s="138"/>
      <c r="H97" s="138"/>
      <c r="I97" s="1"/>
      <c r="J97" s="1"/>
      <c r="K97" s="2"/>
      <c r="L97" s="3" t="s">
        <v>123</v>
      </c>
      <c r="M97" s="106"/>
    </row>
    <row r="98" spans="1:13" x14ac:dyDescent="0.2">
      <c r="A98" s="1"/>
      <c r="B98" s="1"/>
      <c r="C98" s="1"/>
      <c r="D98" s="139" t="s">
        <v>249</v>
      </c>
      <c r="E98" s="139"/>
      <c r="F98" s="139"/>
      <c r="G98" s="139"/>
      <c r="H98" s="139"/>
      <c r="I98" s="1"/>
      <c r="J98" s="1"/>
      <c r="K98" s="2"/>
      <c r="L98" s="1"/>
      <c r="M98" s="106"/>
    </row>
    <row r="99" spans="1:13" x14ac:dyDescent="0.2">
      <c r="A99" s="4"/>
      <c r="B99" s="4"/>
      <c r="C99" s="5"/>
      <c r="D99" s="6"/>
      <c r="E99" s="7"/>
      <c r="F99" s="8"/>
      <c r="G99" s="9"/>
      <c r="H99" s="10"/>
      <c r="I99" s="10"/>
      <c r="J99" s="10"/>
      <c r="K99" s="11"/>
      <c r="L99" s="12"/>
      <c r="M99" s="106"/>
    </row>
    <row r="100" spans="1:13" ht="13.5" thickBot="1" x14ac:dyDescent="0.25">
      <c r="M100" s="106"/>
    </row>
    <row r="101" spans="1:13" ht="13.5" thickBot="1" x14ac:dyDescent="0.25">
      <c r="A101" s="4"/>
      <c r="B101" s="4"/>
      <c r="C101" s="5"/>
      <c r="D101" s="6"/>
      <c r="E101" s="183" t="s">
        <v>3</v>
      </c>
      <c r="F101" s="183"/>
      <c r="G101" s="184" t="s">
        <v>4</v>
      </c>
      <c r="H101" s="184"/>
      <c r="I101" s="184"/>
      <c r="J101" s="184"/>
      <c r="K101" s="11"/>
      <c r="L101" s="12"/>
      <c r="M101" s="106"/>
    </row>
    <row r="102" spans="1:13" ht="13.5" thickBot="1" x14ac:dyDescent="0.25">
      <c r="A102" s="13" t="s">
        <v>5</v>
      </c>
      <c r="B102" s="144" t="s">
        <v>6</v>
      </c>
      <c r="C102" s="146" t="s">
        <v>7</v>
      </c>
      <c r="D102" s="148" t="s">
        <v>8</v>
      </c>
      <c r="E102" s="150" t="s">
        <v>9</v>
      </c>
      <c r="F102" s="152" t="s">
        <v>10</v>
      </c>
      <c r="G102" s="150" t="s">
        <v>11</v>
      </c>
      <c r="H102" s="152" t="s">
        <v>12</v>
      </c>
      <c r="I102" s="150" t="s">
        <v>10</v>
      </c>
      <c r="J102" s="177" t="s">
        <v>13</v>
      </c>
      <c r="K102" s="179" t="s">
        <v>14</v>
      </c>
      <c r="L102" s="181" t="s">
        <v>15</v>
      </c>
      <c r="M102" s="106"/>
    </row>
    <row r="103" spans="1:13" ht="13.5" thickBot="1" x14ac:dyDescent="0.25">
      <c r="A103" s="95" t="s">
        <v>16</v>
      </c>
      <c r="B103" s="145"/>
      <c r="C103" s="173"/>
      <c r="D103" s="174"/>
      <c r="E103" s="175"/>
      <c r="F103" s="176"/>
      <c r="G103" s="175"/>
      <c r="H103" s="176"/>
      <c r="I103" s="175"/>
      <c r="J103" s="178"/>
      <c r="K103" s="180"/>
      <c r="L103" s="182"/>
      <c r="M103" s="106"/>
    </row>
    <row r="104" spans="1:13" x14ac:dyDescent="0.2">
      <c r="A104" s="96"/>
      <c r="B104" s="97"/>
      <c r="C104" s="98"/>
      <c r="D104" s="98"/>
      <c r="E104" s="99">
        <v>7302</v>
      </c>
      <c r="F104" s="99"/>
      <c r="G104" s="99"/>
      <c r="H104" s="99"/>
      <c r="I104" s="99"/>
      <c r="J104" s="99"/>
      <c r="K104" s="100"/>
      <c r="L104" s="101"/>
      <c r="M104" s="106"/>
    </row>
    <row r="105" spans="1:13" ht="33.75" customHeight="1" x14ac:dyDescent="0.2">
      <c r="A105" s="25">
        <v>102</v>
      </c>
      <c r="B105" s="25" t="s">
        <v>124</v>
      </c>
      <c r="C105" s="57" t="s">
        <v>125</v>
      </c>
      <c r="D105" s="57" t="s">
        <v>51</v>
      </c>
      <c r="E105" s="28">
        <v>1869</v>
      </c>
      <c r="F105" s="29"/>
      <c r="G105" s="29"/>
      <c r="H105" s="29"/>
      <c r="I105" s="29"/>
      <c r="J105" s="31"/>
      <c r="K105" s="46">
        <f t="shared" ref="K105:K111" si="8">SUM(E105:F105)-SUM(G105:J105)</f>
        <v>1869</v>
      </c>
      <c r="L105" s="53"/>
      <c r="M105" s="104">
        <v>1</v>
      </c>
    </row>
    <row r="106" spans="1:13" ht="33.75" customHeight="1" x14ac:dyDescent="0.2">
      <c r="A106" s="25">
        <v>602</v>
      </c>
      <c r="B106" s="25" t="s">
        <v>126</v>
      </c>
      <c r="C106" s="26" t="s">
        <v>127</v>
      </c>
      <c r="D106" s="26" t="s">
        <v>51</v>
      </c>
      <c r="E106" s="28">
        <v>3213</v>
      </c>
      <c r="F106" s="29"/>
      <c r="G106" s="29"/>
      <c r="H106" s="29"/>
      <c r="I106" s="29"/>
      <c r="J106" s="31"/>
      <c r="K106" s="46">
        <f t="shared" si="8"/>
        <v>3213</v>
      </c>
      <c r="L106" s="53"/>
      <c r="M106" s="104">
        <v>1</v>
      </c>
    </row>
    <row r="107" spans="1:13" ht="33.75" customHeight="1" x14ac:dyDescent="0.2">
      <c r="A107" s="25">
        <v>102</v>
      </c>
      <c r="B107" s="25" t="s">
        <v>128</v>
      </c>
      <c r="C107" s="26" t="s">
        <v>129</v>
      </c>
      <c r="D107" s="26" t="s">
        <v>37</v>
      </c>
      <c r="E107" s="28">
        <v>4470</v>
      </c>
      <c r="F107" s="29"/>
      <c r="G107" s="29"/>
      <c r="H107" s="29"/>
      <c r="I107" s="29"/>
      <c r="J107" s="31"/>
      <c r="K107" s="46">
        <f t="shared" si="8"/>
        <v>4470</v>
      </c>
      <c r="L107" s="53"/>
      <c r="M107" s="104">
        <v>1</v>
      </c>
    </row>
    <row r="108" spans="1:13" ht="33.75" customHeight="1" x14ac:dyDescent="0.2">
      <c r="A108" s="25">
        <v>102</v>
      </c>
      <c r="B108" s="25" t="s">
        <v>130</v>
      </c>
      <c r="C108" s="107" t="s">
        <v>131</v>
      </c>
      <c r="D108" s="26" t="s">
        <v>58</v>
      </c>
      <c r="E108" s="28">
        <v>2519</v>
      </c>
      <c r="F108" s="29"/>
      <c r="G108" s="29"/>
      <c r="H108" s="29"/>
      <c r="I108" s="29"/>
      <c r="J108" s="31"/>
      <c r="K108" s="46">
        <f t="shared" si="8"/>
        <v>2519</v>
      </c>
      <c r="L108" s="53"/>
      <c r="M108" s="104">
        <v>1</v>
      </c>
    </row>
    <row r="109" spans="1:13" ht="33.75" customHeight="1" x14ac:dyDescent="0.2">
      <c r="A109" s="25">
        <v>102</v>
      </c>
      <c r="B109" s="25" t="s">
        <v>132</v>
      </c>
      <c r="C109" s="26" t="s">
        <v>133</v>
      </c>
      <c r="D109" s="26" t="s">
        <v>58</v>
      </c>
      <c r="E109" s="28">
        <v>3263</v>
      </c>
      <c r="F109" s="29"/>
      <c r="G109" s="29"/>
      <c r="H109" s="29"/>
      <c r="I109" s="29"/>
      <c r="J109" s="31"/>
      <c r="K109" s="46">
        <f t="shared" si="8"/>
        <v>3263</v>
      </c>
      <c r="L109" s="53"/>
      <c r="M109" s="104">
        <v>1</v>
      </c>
    </row>
    <row r="110" spans="1:13" ht="33.75" customHeight="1" x14ac:dyDescent="0.2">
      <c r="A110" s="25">
        <v>602</v>
      </c>
      <c r="B110" s="25" t="s">
        <v>134</v>
      </c>
      <c r="C110" s="26" t="s">
        <v>135</v>
      </c>
      <c r="D110" s="26" t="s">
        <v>58</v>
      </c>
      <c r="E110" s="28">
        <v>2615</v>
      </c>
      <c r="F110" s="29"/>
      <c r="G110" s="29"/>
      <c r="H110" s="29"/>
      <c r="I110" s="29"/>
      <c r="J110" s="31"/>
      <c r="K110" s="46">
        <f t="shared" si="8"/>
        <v>2615</v>
      </c>
      <c r="L110" s="53"/>
      <c r="M110" s="108">
        <v>1</v>
      </c>
    </row>
    <row r="111" spans="1:13" ht="33.75" customHeight="1" x14ac:dyDescent="0.2">
      <c r="A111" s="25">
        <v>102</v>
      </c>
      <c r="B111" s="25" t="s">
        <v>136</v>
      </c>
      <c r="C111" s="26" t="s">
        <v>137</v>
      </c>
      <c r="D111" s="26" t="s">
        <v>58</v>
      </c>
      <c r="E111" s="28">
        <v>2519</v>
      </c>
      <c r="F111" s="29"/>
      <c r="G111" s="29"/>
      <c r="H111" s="29"/>
      <c r="I111" s="29"/>
      <c r="J111" s="31"/>
      <c r="K111" s="46">
        <f t="shared" si="8"/>
        <v>2519</v>
      </c>
      <c r="L111" s="53"/>
      <c r="M111" s="108">
        <v>1</v>
      </c>
    </row>
    <row r="112" spans="1:13" ht="33.75" customHeight="1" x14ac:dyDescent="0.2">
      <c r="A112" s="25">
        <v>102</v>
      </c>
      <c r="B112" s="25" t="s">
        <v>138</v>
      </c>
      <c r="C112" s="26" t="s">
        <v>139</v>
      </c>
      <c r="D112" s="26" t="s">
        <v>51</v>
      </c>
      <c r="E112" s="28">
        <v>1108</v>
      </c>
      <c r="F112" s="29"/>
      <c r="G112" s="29"/>
      <c r="H112" s="29"/>
      <c r="I112" s="29"/>
      <c r="J112" s="31"/>
      <c r="K112" s="46">
        <f>SUM(E112:F112)-SUM(G112:J112)</f>
        <v>1108</v>
      </c>
      <c r="L112" s="53"/>
      <c r="M112" s="108">
        <v>1</v>
      </c>
    </row>
    <row r="113" spans="1:13" ht="33.75" customHeight="1" x14ac:dyDescent="0.2">
      <c r="A113" s="25">
        <v>102</v>
      </c>
      <c r="B113" s="25" t="s">
        <v>140</v>
      </c>
      <c r="C113" s="26" t="s">
        <v>141</v>
      </c>
      <c r="D113" s="26" t="s">
        <v>142</v>
      </c>
      <c r="E113" s="28">
        <v>4471</v>
      </c>
      <c r="F113" s="29"/>
      <c r="G113" s="29"/>
      <c r="H113" s="29"/>
      <c r="I113" s="29"/>
      <c r="J113" s="31"/>
      <c r="K113" s="46">
        <f>SUM(E113:F113)-SUM(G113:J113)</f>
        <v>4471</v>
      </c>
      <c r="L113" s="53"/>
      <c r="M113" s="108">
        <v>1</v>
      </c>
    </row>
    <row r="114" spans="1:13" ht="33.75" customHeight="1" x14ac:dyDescent="0.2">
      <c r="A114" s="25">
        <v>102</v>
      </c>
      <c r="B114" s="25" t="s">
        <v>143</v>
      </c>
      <c r="C114" s="109" t="s">
        <v>144</v>
      </c>
      <c r="D114" s="26" t="s">
        <v>58</v>
      </c>
      <c r="E114" s="28">
        <v>3454</v>
      </c>
      <c r="F114" s="29"/>
      <c r="G114" s="29"/>
      <c r="H114" s="29"/>
      <c r="I114" s="29"/>
      <c r="J114" s="31"/>
      <c r="K114" s="46">
        <f>SUM(E114:F114)-SUM(G114:J114)</f>
        <v>3454</v>
      </c>
      <c r="L114" s="53"/>
      <c r="M114" s="108">
        <v>1</v>
      </c>
    </row>
    <row r="115" spans="1:13" ht="33.75" customHeight="1" x14ac:dyDescent="0.2">
      <c r="A115" s="25">
        <v>102</v>
      </c>
      <c r="B115" s="25" t="s">
        <v>145</v>
      </c>
      <c r="C115" s="26" t="s">
        <v>146</v>
      </c>
      <c r="D115" s="26" t="s">
        <v>58</v>
      </c>
      <c r="E115" s="28">
        <v>2520</v>
      </c>
      <c r="F115" s="29"/>
      <c r="G115" s="29"/>
      <c r="H115" s="29"/>
      <c r="I115" s="29" t="s">
        <v>147</v>
      </c>
      <c r="J115" s="31"/>
      <c r="K115" s="46">
        <f>SUM(E115:F115)-SUM(G115:J115)</f>
        <v>2520</v>
      </c>
      <c r="L115" s="53"/>
      <c r="M115" s="108">
        <v>1</v>
      </c>
    </row>
    <row r="116" spans="1:13" ht="33.75" customHeight="1" thickBot="1" x14ac:dyDescent="0.25">
      <c r="D116" s="49" t="s">
        <v>18</v>
      </c>
      <c r="E116" s="88">
        <f t="shared" ref="E116:K116" si="9">SUM(E105:E115)</f>
        <v>32021</v>
      </c>
      <c r="F116" s="88">
        <f t="shared" si="9"/>
        <v>0</v>
      </c>
      <c r="G116" s="88">
        <f t="shared" si="9"/>
        <v>0</v>
      </c>
      <c r="H116" s="88">
        <f t="shared" si="9"/>
        <v>0</v>
      </c>
      <c r="I116" s="88">
        <f t="shared" si="9"/>
        <v>0</v>
      </c>
      <c r="J116" s="88">
        <f t="shared" si="9"/>
        <v>0</v>
      </c>
      <c r="K116" s="88">
        <f t="shared" si="9"/>
        <v>32021</v>
      </c>
      <c r="M116" s="105">
        <f>SUM(M105:M115)</f>
        <v>11</v>
      </c>
    </row>
    <row r="117" spans="1:13" ht="50.25" customHeight="1" x14ac:dyDescent="0.2">
      <c r="M117" s="110"/>
    </row>
    <row r="118" spans="1:13" ht="46.5" customHeight="1" x14ac:dyDescent="0.2">
      <c r="M118" s="110"/>
    </row>
    <row r="119" spans="1:13" ht="13.5" thickBot="1" x14ac:dyDescent="0.25">
      <c r="A119" s="1"/>
      <c r="B119" s="1"/>
      <c r="C119" s="1"/>
      <c r="D119" s="137" t="s">
        <v>0</v>
      </c>
      <c r="E119" s="137"/>
      <c r="F119" s="137"/>
      <c r="G119" s="137"/>
      <c r="H119" s="137"/>
      <c r="I119" s="1"/>
      <c r="J119" s="1"/>
      <c r="K119" s="2"/>
      <c r="L119" s="1"/>
      <c r="M119" s="110"/>
    </row>
    <row r="120" spans="1:13" ht="13.5" thickBot="1" x14ac:dyDescent="0.25">
      <c r="A120" s="1"/>
      <c r="B120" s="1"/>
      <c r="C120" s="1"/>
      <c r="D120" s="138" t="s">
        <v>1</v>
      </c>
      <c r="E120" s="138"/>
      <c r="F120" s="138"/>
      <c r="G120" s="138"/>
      <c r="H120" s="138"/>
      <c r="I120" s="1"/>
      <c r="J120" s="1"/>
      <c r="K120" s="2"/>
      <c r="L120" s="3" t="s">
        <v>148</v>
      </c>
      <c r="M120" s="110"/>
    </row>
    <row r="121" spans="1:13" x14ac:dyDescent="0.2">
      <c r="A121" s="1"/>
      <c r="B121" s="1"/>
      <c r="C121" s="1"/>
      <c r="D121" s="139" t="s">
        <v>249</v>
      </c>
      <c r="E121" s="139"/>
      <c r="F121" s="139"/>
      <c r="G121" s="139"/>
      <c r="H121" s="139"/>
      <c r="I121" s="1"/>
      <c r="J121" s="1"/>
      <c r="K121" s="2"/>
      <c r="L121" s="1"/>
      <c r="M121" s="110"/>
    </row>
    <row r="122" spans="1:13" x14ac:dyDescent="0.2">
      <c r="A122" s="4"/>
      <c r="B122" s="4"/>
      <c r="C122" s="5"/>
      <c r="D122" s="6"/>
      <c r="E122" s="7"/>
      <c r="F122" s="8"/>
      <c r="G122" s="9"/>
      <c r="H122" s="10"/>
      <c r="I122" s="10"/>
      <c r="J122" s="10"/>
      <c r="K122" s="11"/>
      <c r="L122" s="12"/>
      <c r="M122" s="110"/>
    </row>
    <row r="123" spans="1:13" ht="13.5" thickBot="1" x14ac:dyDescent="0.25">
      <c r="M123" s="110"/>
    </row>
    <row r="124" spans="1:13" ht="13.5" thickBot="1" x14ac:dyDescent="0.25">
      <c r="A124" s="4"/>
      <c r="B124" s="4"/>
      <c r="C124" s="5"/>
      <c r="D124" s="6"/>
      <c r="E124" s="183" t="s">
        <v>3</v>
      </c>
      <c r="F124" s="183"/>
      <c r="G124" s="184" t="s">
        <v>4</v>
      </c>
      <c r="H124" s="184"/>
      <c r="I124" s="184"/>
      <c r="J124" s="184"/>
      <c r="K124" s="11"/>
      <c r="L124" s="12"/>
      <c r="M124" s="110"/>
    </row>
    <row r="125" spans="1:13" ht="13.5" thickBot="1" x14ac:dyDescent="0.25">
      <c r="A125" s="13" t="s">
        <v>5</v>
      </c>
      <c r="B125" s="144" t="s">
        <v>6</v>
      </c>
      <c r="C125" s="146" t="s">
        <v>7</v>
      </c>
      <c r="D125" s="148" t="s">
        <v>8</v>
      </c>
      <c r="E125" s="150" t="s">
        <v>9</v>
      </c>
      <c r="F125" s="152" t="s">
        <v>10</v>
      </c>
      <c r="G125" s="150" t="s">
        <v>11</v>
      </c>
      <c r="H125" s="152" t="s">
        <v>12</v>
      </c>
      <c r="I125" s="150" t="s">
        <v>10</v>
      </c>
      <c r="J125" s="177" t="s">
        <v>13</v>
      </c>
      <c r="K125" s="179" t="s">
        <v>14</v>
      </c>
      <c r="L125" s="181" t="s">
        <v>15</v>
      </c>
      <c r="M125" s="110"/>
    </row>
    <row r="126" spans="1:13" x14ac:dyDescent="0.2">
      <c r="A126" s="111" t="s">
        <v>16</v>
      </c>
      <c r="B126" s="185"/>
      <c r="C126" s="186"/>
      <c r="D126" s="187"/>
      <c r="E126" s="188"/>
      <c r="F126" s="189"/>
      <c r="G126" s="188"/>
      <c r="H126" s="189"/>
      <c r="I126" s="188"/>
      <c r="J126" s="190"/>
      <c r="K126" s="191"/>
      <c r="L126" s="192"/>
      <c r="M126" s="110"/>
    </row>
    <row r="127" spans="1:13" ht="34.5" customHeight="1" x14ac:dyDescent="0.2">
      <c r="A127" s="112">
        <v>602</v>
      </c>
      <c r="B127" s="112" t="s">
        <v>149</v>
      </c>
      <c r="C127" s="112" t="s">
        <v>150</v>
      </c>
      <c r="D127" s="26" t="s">
        <v>58</v>
      </c>
      <c r="E127" s="28">
        <v>3585</v>
      </c>
      <c r="F127" s="29"/>
      <c r="G127" s="29"/>
      <c r="H127" s="46"/>
      <c r="I127" s="29"/>
      <c r="J127" s="29"/>
      <c r="K127" s="46">
        <f t="shared" ref="K127:K138" si="10">SUM(E127:F127)-SUM(G127:J127)</f>
        <v>3585</v>
      </c>
      <c r="L127" s="85"/>
      <c r="M127" s="110">
        <v>1</v>
      </c>
    </row>
    <row r="128" spans="1:13" ht="33.75" customHeight="1" x14ac:dyDescent="0.2">
      <c r="A128" s="112">
        <v>102</v>
      </c>
      <c r="B128" s="112" t="s">
        <v>151</v>
      </c>
      <c r="C128" s="112" t="s">
        <v>152</v>
      </c>
      <c r="D128" s="26" t="s">
        <v>58</v>
      </c>
      <c r="E128" s="28">
        <v>2753</v>
      </c>
      <c r="F128" s="29"/>
      <c r="G128" s="29"/>
      <c r="H128" s="46"/>
      <c r="I128" s="29"/>
      <c r="J128" s="29"/>
      <c r="K128" s="46">
        <f t="shared" si="10"/>
        <v>2753</v>
      </c>
      <c r="L128" s="85"/>
      <c r="M128" s="110">
        <v>1</v>
      </c>
    </row>
    <row r="129" spans="1:15" ht="33.75" customHeight="1" x14ac:dyDescent="0.2">
      <c r="A129" s="112">
        <v>102</v>
      </c>
      <c r="B129" s="112" t="s">
        <v>153</v>
      </c>
      <c r="C129" s="112" t="s">
        <v>154</v>
      </c>
      <c r="D129" s="26" t="s">
        <v>21</v>
      </c>
      <c r="E129" s="28">
        <v>6115</v>
      </c>
      <c r="F129" s="29"/>
      <c r="G129" s="29"/>
      <c r="H129" s="46"/>
      <c r="I129" s="29"/>
      <c r="J129" s="29"/>
      <c r="K129" s="46">
        <f t="shared" si="10"/>
        <v>6115</v>
      </c>
      <c r="L129" s="85"/>
      <c r="M129" s="110">
        <v>1</v>
      </c>
    </row>
    <row r="130" spans="1:15" ht="33.75" customHeight="1" x14ac:dyDescent="0.2">
      <c r="A130" s="112">
        <v>102</v>
      </c>
      <c r="B130" s="112" t="s">
        <v>155</v>
      </c>
      <c r="C130" s="112" t="s">
        <v>156</v>
      </c>
      <c r="D130" s="26" t="s">
        <v>51</v>
      </c>
      <c r="E130" s="28">
        <v>3824</v>
      </c>
      <c r="F130" s="29"/>
      <c r="G130" s="29"/>
      <c r="H130" s="46"/>
      <c r="I130" s="29"/>
      <c r="J130" s="29"/>
      <c r="K130" s="46">
        <f t="shared" si="10"/>
        <v>3824</v>
      </c>
      <c r="L130" s="85"/>
      <c r="M130" s="110">
        <v>1</v>
      </c>
    </row>
    <row r="131" spans="1:15" ht="33.75" customHeight="1" x14ac:dyDescent="0.2">
      <c r="A131" s="112">
        <v>102</v>
      </c>
      <c r="B131" s="112" t="s">
        <v>157</v>
      </c>
      <c r="C131" s="112" t="s">
        <v>158</v>
      </c>
      <c r="D131" s="26" t="s">
        <v>51</v>
      </c>
      <c r="E131" s="28">
        <v>1872</v>
      </c>
      <c r="F131" s="29"/>
      <c r="G131" s="29"/>
      <c r="H131" s="46">
        <v>300</v>
      </c>
      <c r="I131" s="113"/>
      <c r="J131" s="29"/>
      <c r="K131" s="46">
        <f t="shared" si="10"/>
        <v>1572</v>
      </c>
      <c r="L131" s="85"/>
      <c r="M131" s="110">
        <v>1</v>
      </c>
    </row>
    <row r="132" spans="1:15" ht="33.75" customHeight="1" x14ac:dyDescent="0.2">
      <c r="A132" s="112">
        <v>102</v>
      </c>
      <c r="B132" s="112" t="s">
        <v>159</v>
      </c>
      <c r="C132" s="112" t="s">
        <v>160</v>
      </c>
      <c r="D132" s="26" t="s">
        <v>51</v>
      </c>
      <c r="E132" s="28">
        <v>2719</v>
      </c>
      <c r="F132" s="29"/>
      <c r="G132" s="29"/>
      <c r="H132" s="46"/>
      <c r="I132" s="29"/>
      <c r="J132" s="29"/>
      <c r="K132" s="46">
        <f t="shared" si="10"/>
        <v>2719</v>
      </c>
      <c r="L132" s="85"/>
      <c r="M132" s="110">
        <v>1</v>
      </c>
    </row>
    <row r="133" spans="1:15" ht="33.75" customHeight="1" x14ac:dyDescent="0.2">
      <c r="A133" s="112">
        <v>102</v>
      </c>
      <c r="B133" s="112" t="s">
        <v>161</v>
      </c>
      <c r="C133" s="112" t="s">
        <v>162</v>
      </c>
      <c r="D133" s="26" t="s">
        <v>51</v>
      </c>
      <c r="E133" s="28">
        <v>1395</v>
      </c>
      <c r="F133" s="29"/>
      <c r="G133" s="29"/>
      <c r="H133" s="46"/>
      <c r="I133" s="29"/>
      <c r="J133" s="29"/>
      <c r="K133" s="46">
        <f t="shared" si="10"/>
        <v>1395</v>
      </c>
      <c r="L133" s="85"/>
      <c r="M133" s="110">
        <v>1</v>
      </c>
    </row>
    <row r="134" spans="1:15" ht="33.75" customHeight="1" x14ac:dyDescent="0.2">
      <c r="A134" s="112">
        <v>602</v>
      </c>
      <c r="B134" s="112" t="s">
        <v>163</v>
      </c>
      <c r="C134" s="112" t="s">
        <v>164</v>
      </c>
      <c r="D134" s="26" t="s">
        <v>58</v>
      </c>
      <c r="E134" s="28">
        <v>6784</v>
      </c>
      <c r="F134" s="55"/>
      <c r="G134" s="55"/>
      <c r="H134" s="46"/>
      <c r="I134" s="55"/>
      <c r="J134" s="55"/>
      <c r="K134" s="46">
        <f t="shared" si="10"/>
        <v>6784</v>
      </c>
      <c r="L134" s="112"/>
      <c r="M134" s="110">
        <v>1</v>
      </c>
    </row>
    <row r="135" spans="1:15" ht="33.75" customHeight="1" x14ac:dyDescent="0.2">
      <c r="A135" s="112">
        <v>102</v>
      </c>
      <c r="B135" s="112" t="s">
        <v>165</v>
      </c>
      <c r="C135" s="112" t="s">
        <v>166</v>
      </c>
      <c r="D135" s="26" t="s">
        <v>58</v>
      </c>
      <c r="E135" s="28">
        <v>2375</v>
      </c>
      <c r="F135" s="55"/>
      <c r="G135" s="55"/>
      <c r="H135" s="46">
        <v>80</v>
      </c>
      <c r="I135" s="55"/>
      <c r="J135" s="55"/>
      <c r="K135" s="46">
        <f t="shared" si="10"/>
        <v>2295</v>
      </c>
      <c r="L135" s="112"/>
      <c r="M135" s="110">
        <v>1</v>
      </c>
    </row>
    <row r="136" spans="1:15" ht="33.75" customHeight="1" x14ac:dyDescent="0.2">
      <c r="A136" s="112">
        <v>102</v>
      </c>
      <c r="B136" s="112" t="s">
        <v>167</v>
      </c>
      <c r="C136" s="112" t="s">
        <v>168</v>
      </c>
      <c r="D136" s="26" t="s">
        <v>58</v>
      </c>
      <c r="E136" s="28">
        <v>3457</v>
      </c>
      <c r="F136" s="55"/>
      <c r="G136" s="55"/>
      <c r="H136" s="46"/>
      <c r="I136" s="55"/>
      <c r="J136" s="55"/>
      <c r="K136" s="46">
        <f t="shared" si="10"/>
        <v>3457</v>
      </c>
      <c r="L136" s="112"/>
      <c r="M136" s="110">
        <v>1</v>
      </c>
    </row>
    <row r="137" spans="1:15" ht="33.75" customHeight="1" x14ac:dyDescent="0.2">
      <c r="A137" s="112">
        <v>102</v>
      </c>
      <c r="B137" s="112" t="s">
        <v>169</v>
      </c>
      <c r="C137" s="112" t="s">
        <v>170</v>
      </c>
      <c r="D137" s="26" t="s">
        <v>58</v>
      </c>
      <c r="E137" s="28">
        <v>2176</v>
      </c>
      <c r="F137" s="55"/>
      <c r="G137" s="55"/>
      <c r="H137" s="46"/>
      <c r="I137" s="55"/>
      <c r="J137" s="55"/>
      <c r="K137" s="46">
        <f t="shared" si="10"/>
        <v>2176</v>
      </c>
      <c r="L137" s="112"/>
      <c r="M137" s="110">
        <v>1</v>
      </c>
      <c r="O137" s="132"/>
    </row>
    <row r="138" spans="1:15" ht="33.75" customHeight="1" x14ac:dyDescent="0.2">
      <c r="A138" s="112">
        <v>102</v>
      </c>
      <c r="B138" s="112" t="s">
        <v>171</v>
      </c>
      <c r="C138" s="112" t="s">
        <v>172</v>
      </c>
      <c r="D138" s="26" t="s">
        <v>58</v>
      </c>
      <c r="E138" s="28">
        <v>4990</v>
      </c>
      <c r="F138" s="55"/>
      <c r="G138" s="55"/>
      <c r="H138" s="46"/>
      <c r="I138" s="55"/>
      <c r="J138" s="55"/>
      <c r="K138" s="46">
        <f t="shared" si="10"/>
        <v>4990</v>
      </c>
      <c r="L138" s="112"/>
      <c r="M138" s="110">
        <v>1</v>
      </c>
    </row>
    <row r="139" spans="1:15" ht="13.5" thickBot="1" x14ac:dyDescent="0.25">
      <c r="D139" s="49" t="s">
        <v>18</v>
      </c>
      <c r="E139" s="88">
        <f>SUM(E127:E138)</f>
        <v>42045</v>
      </c>
      <c r="F139" s="88">
        <f t="shared" ref="F139:K139" si="11">SUM(F127:F138)</f>
        <v>0</v>
      </c>
      <c r="G139" s="88">
        <f t="shared" si="11"/>
        <v>0</v>
      </c>
      <c r="H139" s="88">
        <f t="shared" si="11"/>
        <v>380</v>
      </c>
      <c r="I139" s="88">
        <f t="shared" si="11"/>
        <v>0</v>
      </c>
      <c r="J139" s="88">
        <f t="shared" si="11"/>
        <v>0</v>
      </c>
      <c r="K139" s="88">
        <f t="shared" si="11"/>
        <v>41665</v>
      </c>
      <c r="M139" s="105">
        <f>SUM(M127:M138)</f>
        <v>12</v>
      </c>
    </row>
    <row r="140" spans="1:15" x14ac:dyDescent="0.2">
      <c r="D140" s="63"/>
      <c r="E140" s="114"/>
      <c r="F140" s="114"/>
      <c r="G140" s="114"/>
      <c r="H140" s="114"/>
      <c r="I140" s="114"/>
      <c r="J140" s="114"/>
      <c r="K140" s="114"/>
      <c r="M140" s="110"/>
    </row>
    <row r="141" spans="1:15" ht="90" customHeight="1" x14ac:dyDescent="0.2">
      <c r="D141" s="63"/>
      <c r="E141" s="114"/>
      <c r="F141" s="114"/>
      <c r="G141" s="114"/>
      <c r="H141" s="114"/>
      <c r="I141" s="114"/>
      <c r="J141" s="114"/>
      <c r="K141" s="114"/>
      <c r="M141" s="110"/>
    </row>
    <row r="142" spans="1:15" ht="13.5" thickBot="1" x14ac:dyDescent="0.25">
      <c r="A142" s="1"/>
      <c r="B142" s="1"/>
      <c r="C142" s="1"/>
      <c r="D142" s="137" t="s">
        <v>0</v>
      </c>
      <c r="E142" s="137"/>
      <c r="F142" s="137"/>
      <c r="G142" s="137"/>
      <c r="H142" s="137"/>
      <c r="I142" s="1"/>
      <c r="J142" s="1"/>
      <c r="K142" s="2"/>
      <c r="L142" s="1"/>
      <c r="M142" s="110"/>
    </row>
    <row r="143" spans="1:15" ht="13.5" thickBot="1" x14ac:dyDescent="0.25">
      <c r="A143" s="1"/>
      <c r="B143" s="1"/>
      <c r="C143" s="1"/>
      <c r="D143" s="138" t="s">
        <v>1</v>
      </c>
      <c r="E143" s="138"/>
      <c r="F143" s="138"/>
      <c r="G143" s="138"/>
      <c r="H143" s="138"/>
      <c r="I143" s="1"/>
      <c r="J143" s="1"/>
      <c r="K143" s="2"/>
      <c r="L143" s="3" t="s">
        <v>173</v>
      </c>
      <c r="M143" s="110"/>
    </row>
    <row r="144" spans="1:15" x14ac:dyDescent="0.2">
      <c r="A144" s="1"/>
      <c r="B144" s="1"/>
      <c r="C144" s="1"/>
      <c r="D144" s="139" t="s">
        <v>249</v>
      </c>
      <c r="E144" s="139"/>
      <c r="F144" s="139"/>
      <c r="G144" s="139"/>
      <c r="H144" s="139"/>
      <c r="I144" s="1"/>
      <c r="J144" s="1"/>
      <c r="K144" s="2"/>
      <c r="L144" s="1"/>
      <c r="M144" s="110"/>
    </row>
    <row r="145" spans="1:13" x14ac:dyDescent="0.2">
      <c r="A145" s="4"/>
      <c r="B145" s="4"/>
      <c r="C145" s="5"/>
      <c r="D145" s="6"/>
      <c r="E145" s="7"/>
      <c r="F145" s="8"/>
      <c r="G145" s="9"/>
      <c r="H145" s="10"/>
      <c r="I145" s="10"/>
      <c r="J145" s="10"/>
      <c r="K145" s="11"/>
      <c r="L145" s="12"/>
      <c r="M145" s="110"/>
    </row>
    <row r="146" spans="1:13" ht="13.5" thickBot="1" x14ac:dyDescent="0.25">
      <c r="M146" s="110"/>
    </row>
    <row r="147" spans="1:13" ht="13.5" thickBot="1" x14ac:dyDescent="0.25">
      <c r="A147" s="4"/>
      <c r="B147" s="4"/>
      <c r="C147" s="5"/>
      <c r="D147" s="6"/>
      <c r="E147" s="183" t="s">
        <v>3</v>
      </c>
      <c r="F147" s="183"/>
      <c r="G147" s="184" t="s">
        <v>4</v>
      </c>
      <c r="H147" s="184"/>
      <c r="I147" s="184"/>
      <c r="J147" s="184"/>
      <c r="K147" s="11"/>
      <c r="L147" s="12"/>
      <c r="M147" s="110"/>
    </row>
    <row r="148" spans="1:13" ht="13.5" thickBot="1" x14ac:dyDescent="0.25">
      <c r="A148" s="13" t="s">
        <v>5</v>
      </c>
      <c r="B148" s="144" t="s">
        <v>6</v>
      </c>
      <c r="C148" s="146" t="s">
        <v>7</v>
      </c>
      <c r="D148" s="148" t="s">
        <v>8</v>
      </c>
      <c r="E148" s="150" t="s">
        <v>9</v>
      </c>
      <c r="F148" s="152" t="s">
        <v>10</v>
      </c>
      <c r="G148" s="150" t="s">
        <v>11</v>
      </c>
      <c r="H148" s="152" t="s">
        <v>12</v>
      </c>
      <c r="I148" s="150" t="s">
        <v>10</v>
      </c>
      <c r="J148" s="177" t="s">
        <v>13</v>
      </c>
      <c r="K148" s="179" t="s">
        <v>14</v>
      </c>
      <c r="L148" s="181" t="s">
        <v>15</v>
      </c>
      <c r="M148" s="110"/>
    </row>
    <row r="149" spans="1:13" x14ac:dyDescent="0.2">
      <c r="A149" s="111" t="s">
        <v>16</v>
      </c>
      <c r="B149" s="185"/>
      <c r="C149" s="186"/>
      <c r="D149" s="187"/>
      <c r="E149" s="188"/>
      <c r="F149" s="189"/>
      <c r="G149" s="188"/>
      <c r="H149" s="189"/>
      <c r="I149" s="188"/>
      <c r="J149" s="190"/>
      <c r="K149" s="191"/>
      <c r="L149" s="192"/>
      <c r="M149" s="110"/>
    </row>
    <row r="150" spans="1:13" ht="36.75" customHeight="1" x14ac:dyDescent="0.2">
      <c r="A150" s="112">
        <v>102</v>
      </c>
      <c r="B150" s="112" t="s">
        <v>174</v>
      </c>
      <c r="C150" s="112" t="s">
        <v>175</v>
      </c>
      <c r="D150" s="26" t="s">
        <v>58</v>
      </c>
      <c r="E150" s="28">
        <v>3006</v>
      </c>
      <c r="F150" s="29"/>
      <c r="G150" s="29"/>
      <c r="H150" s="29"/>
      <c r="I150" s="29"/>
      <c r="J150" s="29"/>
      <c r="K150" s="46">
        <f t="shared" ref="K150:K161" si="12">SUM(E150:F150)-SUM(G150:J150)</f>
        <v>3006</v>
      </c>
      <c r="L150" s="85"/>
      <c r="M150" s="110">
        <v>1</v>
      </c>
    </row>
    <row r="151" spans="1:13" ht="34.5" customHeight="1" x14ac:dyDescent="0.2">
      <c r="A151" s="112">
        <v>102</v>
      </c>
      <c r="B151" s="112" t="s">
        <v>176</v>
      </c>
      <c r="C151" s="112" t="s">
        <v>177</v>
      </c>
      <c r="D151" s="26" t="s">
        <v>58</v>
      </c>
      <c r="E151" s="28">
        <v>2994</v>
      </c>
      <c r="F151" s="29"/>
      <c r="G151" s="29"/>
      <c r="H151" s="29"/>
      <c r="I151" s="29"/>
      <c r="J151" s="29"/>
      <c r="K151" s="46">
        <f t="shared" si="12"/>
        <v>2994</v>
      </c>
      <c r="L151" s="85"/>
      <c r="M151" s="110">
        <v>1</v>
      </c>
    </row>
    <row r="152" spans="1:13" ht="35.25" customHeight="1" x14ac:dyDescent="0.2">
      <c r="A152" s="112">
        <v>602</v>
      </c>
      <c r="B152" s="112" t="s">
        <v>178</v>
      </c>
      <c r="C152" s="112" t="s">
        <v>179</v>
      </c>
      <c r="D152" s="26" t="s">
        <v>58</v>
      </c>
      <c r="E152" s="28">
        <v>6077</v>
      </c>
      <c r="F152" s="29"/>
      <c r="G152" s="29"/>
      <c r="H152" s="29"/>
      <c r="I152" s="29"/>
      <c r="J152" s="29"/>
      <c r="K152" s="46">
        <f t="shared" si="12"/>
        <v>6077</v>
      </c>
      <c r="L152" s="85"/>
      <c r="M152" s="110">
        <v>1</v>
      </c>
    </row>
    <row r="153" spans="1:13" ht="33" customHeight="1" x14ac:dyDescent="0.2">
      <c r="A153" s="112">
        <v>102</v>
      </c>
      <c r="B153" s="112" t="s">
        <v>180</v>
      </c>
      <c r="C153" s="112" t="s">
        <v>181</v>
      </c>
      <c r="D153" s="26" t="s">
        <v>58</v>
      </c>
      <c r="E153" s="28">
        <v>3627</v>
      </c>
      <c r="F153" s="29"/>
      <c r="G153" s="29"/>
      <c r="H153" s="29"/>
      <c r="I153" s="29"/>
      <c r="J153" s="29"/>
      <c r="K153" s="46">
        <f t="shared" si="12"/>
        <v>3627</v>
      </c>
      <c r="L153" s="85"/>
      <c r="M153" s="110">
        <v>1</v>
      </c>
    </row>
    <row r="154" spans="1:13" ht="36" customHeight="1" x14ac:dyDescent="0.2">
      <c r="A154" s="112">
        <v>102</v>
      </c>
      <c r="B154" s="112" t="s">
        <v>182</v>
      </c>
      <c r="C154" s="112" t="s">
        <v>183</v>
      </c>
      <c r="D154" s="26" t="s">
        <v>58</v>
      </c>
      <c r="E154" s="28">
        <v>2880</v>
      </c>
      <c r="F154" s="29"/>
      <c r="G154" s="29"/>
      <c r="H154" s="29"/>
      <c r="I154" s="29"/>
      <c r="J154" s="29"/>
      <c r="K154" s="46">
        <f t="shared" si="12"/>
        <v>2880</v>
      </c>
      <c r="L154" s="85"/>
      <c r="M154" s="110">
        <v>1</v>
      </c>
    </row>
    <row r="155" spans="1:13" ht="31.5" customHeight="1" x14ac:dyDescent="0.2">
      <c r="A155" s="112">
        <v>102</v>
      </c>
      <c r="B155" s="112" t="s">
        <v>184</v>
      </c>
      <c r="C155" s="112" t="s">
        <v>185</v>
      </c>
      <c r="D155" s="26" t="s">
        <v>58</v>
      </c>
      <c r="E155" s="28">
        <v>6909</v>
      </c>
      <c r="F155" s="29"/>
      <c r="G155" s="29"/>
      <c r="H155" s="29"/>
      <c r="I155" s="29"/>
      <c r="J155" s="29"/>
      <c r="K155" s="46">
        <f t="shared" si="12"/>
        <v>6909</v>
      </c>
      <c r="L155" s="85"/>
      <c r="M155" s="110">
        <v>1</v>
      </c>
    </row>
    <row r="156" spans="1:13" ht="39.75" customHeight="1" x14ac:dyDescent="0.2">
      <c r="A156" s="112">
        <v>102</v>
      </c>
      <c r="B156" s="112" t="s">
        <v>186</v>
      </c>
      <c r="C156" s="112" t="s">
        <v>187</v>
      </c>
      <c r="D156" s="26" t="s">
        <v>58</v>
      </c>
      <c r="E156" s="28">
        <v>4243</v>
      </c>
      <c r="F156" s="29"/>
      <c r="G156" s="29"/>
      <c r="H156" s="29"/>
      <c r="I156" s="29"/>
      <c r="J156" s="29"/>
      <c r="K156" s="46">
        <f t="shared" si="12"/>
        <v>4243</v>
      </c>
      <c r="L156" s="85"/>
      <c r="M156" s="110">
        <v>1</v>
      </c>
    </row>
    <row r="157" spans="1:13" ht="39.75" customHeight="1" x14ac:dyDescent="0.2">
      <c r="A157" s="112">
        <v>102</v>
      </c>
      <c r="B157" s="112" t="s">
        <v>188</v>
      </c>
      <c r="C157" s="112" t="s">
        <v>189</v>
      </c>
      <c r="D157" s="26" t="s">
        <v>58</v>
      </c>
      <c r="E157" s="28">
        <v>4645</v>
      </c>
      <c r="F157" s="29"/>
      <c r="G157" s="29"/>
      <c r="H157" s="29"/>
      <c r="I157" s="29"/>
      <c r="J157" s="29"/>
      <c r="K157" s="46">
        <f t="shared" si="12"/>
        <v>4645</v>
      </c>
      <c r="L157" s="85"/>
      <c r="M157" s="110">
        <v>1</v>
      </c>
    </row>
    <row r="158" spans="1:13" ht="39.75" customHeight="1" x14ac:dyDescent="0.2">
      <c r="A158" s="112">
        <v>102</v>
      </c>
      <c r="B158" s="112" t="s">
        <v>190</v>
      </c>
      <c r="C158" s="112" t="s">
        <v>191</v>
      </c>
      <c r="D158" s="26" t="s">
        <v>58</v>
      </c>
      <c r="E158" s="28">
        <v>2910</v>
      </c>
      <c r="F158" s="29"/>
      <c r="G158" s="29"/>
      <c r="H158" s="29"/>
      <c r="I158" s="29"/>
      <c r="J158" s="29"/>
      <c r="K158" s="46">
        <f t="shared" si="12"/>
        <v>2910</v>
      </c>
      <c r="L158" s="85"/>
      <c r="M158" s="110">
        <v>1</v>
      </c>
    </row>
    <row r="159" spans="1:13" ht="39.75" customHeight="1" x14ac:dyDescent="0.2">
      <c r="A159" s="112">
        <v>102</v>
      </c>
      <c r="B159" s="112" t="s">
        <v>192</v>
      </c>
      <c r="C159" s="112" t="s">
        <v>193</v>
      </c>
      <c r="D159" s="26" t="s">
        <v>51</v>
      </c>
      <c r="E159" s="28">
        <v>1224</v>
      </c>
      <c r="F159" s="29"/>
      <c r="G159" s="29"/>
      <c r="H159" s="29"/>
      <c r="I159" s="29"/>
      <c r="J159" s="29"/>
      <c r="K159" s="46">
        <f>SUM(E159:F159)-SUM(G159:J159)</f>
        <v>1224</v>
      </c>
      <c r="L159" s="85"/>
      <c r="M159" s="110">
        <v>1</v>
      </c>
    </row>
    <row r="160" spans="1:13" ht="39.75" customHeight="1" x14ac:dyDescent="0.2">
      <c r="A160" s="112">
        <v>102</v>
      </c>
      <c r="B160" s="112" t="s">
        <v>194</v>
      </c>
      <c r="C160" s="112" t="s">
        <v>195</v>
      </c>
      <c r="D160" s="26" t="s">
        <v>51</v>
      </c>
      <c r="E160" s="28">
        <v>2835</v>
      </c>
      <c r="F160" s="29"/>
      <c r="G160" s="29"/>
      <c r="H160" s="29"/>
      <c r="I160" s="29"/>
      <c r="J160" s="29"/>
      <c r="K160" s="46">
        <f t="shared" si="12"/>
        <v>2835</v>
      </c>
      <c r="L160" s="85"/>
      <c r="M160" s="110">
        <v>1</v>
      </c>
    </row>
    <row r="161" spans="1:13" ht="39.75" customHeight="1" x14ac:dyDescent="0.2">
      <c r="A161" s="112">
        <v>602</v>
      </c>
      <c r="B161" s="112" t="s">
        <v>196</v>
      </c>
      <c r="C161" s="112" t="s">
        <v>197</v>
      </c>
      <c r="D161" s="26" t="s">
        <v>51</v>
      </c>
      <c r="E161" s="28">
        <v>1870</v>
      </c>
      <c r="F161" s="29"/>
      <c r="G161" s="29"/>
      <c r="H161" s="29"/>
      <c r="I161" s="29"/>
      <c r="J161" s="29"/>
      <c r="K161" s="46">
        <f t="shared" si="12"/>
        <v>1870</v>
      </c>
      <c r="L161" s="85"/>
      <c r="M161" s="110">
        <v>1</v>
      </c>
    </row>
    <row r="162" spans="1:13" ht="13.5" thickBot="1" x14ac:dyDescent="0.25">
      <c r="A162" s="115"/>
      <c r="B162" s="115"/>
      <c r="C162" s="115"/>
      <c r="D162" s="49" t="s">
        <v>18</v>
      </c>
      <c r="E162" s="88">
        <f t="shared" ref="E162:K162" si="13">SUM(E150:E161)</f>
        <v>43220</v>
      </c>
      <c r="F162" s="88">
        <f t="shared" si="13"/>
        <v>0</v>
      </c>
      <c r="G162" s="88">
        <f t="shared" si="13"/>
        <v>0</v>
      </c>
      <c r="H162" s="88">
        <f t="shared" si="13"/>
        <v>0</v>
      </c>
      <c r="I162" s="88">
        <f t="shared" si="13"/>
        <v>0</v>
      </c>
      <c r="J162" s="88">
        <f t="shared" si="13"/>
        <v>0</v>
      </c>
      <c r="K162" s="88">
        <f t="shared" si="13"/>
        <v>43220</v>
      </c>
      <c r="L162" s="87"/>
      <c r="M162" s="110">
        <f>SUM(M150:M161)</f>
        <v>12</v>
      </c>
    </row>
    <row r="163" spans="1:13" x14ac:dyDescent="0.2">
      <c r="D163" s="63"/>
      <c r="E163" s="114"/>
      <c r="F163" s="114"/>
      <c r="G163" s="114"/>
      <c r="H163" s="114"/>
      <c r="I163" s="114"/>
      <c r="J163" s="114"/>
      <c r="K163" s="114"/>
      <c r="M163" s="110"/>
    </row>
    <row r="164" spans="1:13" ht="15.75" customHeight="1" x14ac:dyDescent="0.2">
      <c r="D164" s="63"/>
      <c r="E164" s="114"/>
      <c r="F164" s="114"/>
      <c r="G164" s="114"/>
      <c r="H164" s="114"/>
      <c r="I164" s="114"/>
      <c r="J164" s="114"/>
      <c r="K164" s="114"/>
      <c r="M164" s="110"/>
    </row>
    <row r="165" spans="1:13" ht="15" customHeight="1" x14ac:dyDescent="0.2">
      <c r="D165" s="63"/>
      <c r="E165" s="114"/>
      <c r="F165" s="114"/>
      <c r="G165" s="114"/>
      <c r="H165" s="114"/>
      <c r="I165" s="114"/>
      <c r="J165" s="114"/>
      <c r="K165" s="114"/>
      <c r="M165" s="110"/>
    </row>
    <row r="166" spans="1:13" ht="38.25" customHeight="1" x14ac:dyDescent="0.2">
      <c r="D166" s="63"/>
      <c r="E166" s="114"/>
      <c r="F166" s="114"/>
      <c r="G166" s="114"/>
      <c r="H166" s="114"/>
      <c r="I166" s="114"/>
      <c r="J166" s="114"/>
      <c r="K166" s="114"/>
      <c r="M166" s="110"/>
    </row>
    <row r="167" spans="1:13" ht="39.75" customHeight="1" x14ac:dyDescent="0.2">
      <c r="D167" s="63"/>
      <c r="E167" s="114"/>
      <c r="F167" s="114"/>
      <c r="G167" s="114"/>
      <c r="H167" s="114"/>
      <c r="I167" s="114"/>
      <c r="J167" s="114"/>
      <c r="K167" s="114"/>
      <c r="M167" s="110"/>
    </row>
    <row r="168" spans="1:13" ht="13.5" thickBot="1" x14ac:dyDescent="0.25">
      <c r="A168" s="1"/>
      <c r="B168" s="1"/>
      <c r="C168" s="1"/>
      <c r="D168" s="137" t="s">
        <v>0</v>
      </c>
      <c r="E168" s="137"/>
      <c r="F168" s="137"/>
      <c r="G168" s="137"/>
      <c r="H168" s="137"/>
      <c r="I168" s="1"/>
      <c r="J168" s="1"/>
      <c r="K168" s="2"/>
      <c r="L168" s="1"/>
      <c r="M168" s="110"/>
    </row>
    <row r="169" spans="1:13" ht="13.5" thickBot="1" x14ac:dyDescent="0.25">
      <c r="A169" s="1"/>
      <c r="B169" s="1"/>
      <c r="C169" s="1"/>
      <c r="D169" s="138" t="s">
        <v>1</v>
      </c>
      <c r="E169" s="138"/>
      <c r="F169" s="138"/>
      <c r="G169" s="138"/>
      <c r="H169" s="138"/>
      <c r="I169" s="1"/>
      <c r="J169" s="1"/>
      <c r="K169" s="2"/>
      <c r="L169" s="3" t="s">
        <v>198</v>
      </c>
      <c r="M169" s="110"/>
    </row>
    <row r="170" spans="1:13" x14ac:dyDescent="0.2">
      <c r="A170" s="1"/>
      <c r="B170" s="1"/>
      <c r="C170" s="1"/>
      <c r="D170" s="139" t="s">
        <v>249</v>
      </c>
      <c r="E170" s="139"/>
      <c r="F170" s="139"/>
      <c r="G170" s="139"/>
      <c r="H170" s="139"/>
      <c r="I170" s="1"/>
      <c r="J170" s="1"/>
      <c r="K170" s="2"/>
      <c r="L170" s="1"/>
      <c r="M170" s="110"/>
    </row>
    <row r="171" spans="1:13" x14ac:dyDescent="0.2">
      <c r="A171" s="4"/>
      <c r="B171" s="4"/>
      <c r="C171" s="5"/>
      <c r="D171" s="6"/>
      <c r="E171" s="7"/>
      <c r="F171" s="8"/>
      <c r="G171" s="9"/>
      <c r="H171" s="10"/>
      <c r="I171" s="10"/>
      <c r="J171" s="10"/>
      <c r="K171" s="11"/>
      <c r="L171" s="12"/>
      <c r="M171" s="110"/>
    </row>
    <row r="172" spans="1:13" ht="13.5" thickBot="1" x14ac:dyDescent="0.25">
      <c r="M172" s="110"/>
    </row>
    <row r="173" spans="1:13" ht="13.5" thickBot="1" x14ac:dyDescent="0.25">
      <c r="A173" s="4"/>
      <c r="B173" s="4"/>
      <c r="C173" s="5"/>
      <c r="D173" s="6"/>
      <c r="E173" s="183" t="s">
        <v>3</v>
      </c>
      <c r="F173" s="183"/>
      <c r="G173" s="184" t="s">
        <v>4</v>
      </c>
      <c r="H173" s="184"/>
      <c r="I173" s="184"/>
      <c r="J173" s="184"/>
      <c r="K173" s="11"/>
      <c r="L173" s="12"/>
      <c r="M173" s="110"/>
    </row>
    <row r="174" spans="1:13" ht="13.5" customHeight="1" thickBot="1" x14ac:dyDescent="0.25">
      <c r="A174" s="13" t="s">
        <v>5</v>
      </c>
      <c r="B174" s="144" t="s">
        <v>6</v>
      </c>
      <c r="C174" s="146" t="s">
        <v>7</v>
      </c>
      <c r="D174" s="148" t="s">
        <v>8</v>
      </c>
      <c r="E174" s="150" t="s">
        <v>9</v>
      </c>
      <c r="F174" s="152" t="s">
        <v>10</v>
      </c>
      <c r="G174" s="150" t="s">
        <v>11</v>
      </c>
      <c r="H174" s="152" t="s">
        <v>12</v>
      </c>
      <c r="I174" s="150" t="s">
        <v>10</v>
      </c>
      <c r="J174" s="177" t="s">
        <v>13</v>
      </c>
      <c r="K174" s="179" t="s">
        <v>14</v>
      </c>
      <c r="L174" s="181" t="s">
        <v>15</v>
      </c>
      <c r="M174" s="110"/>
    </row>
    <row r="175" spans="1:13" x14ac:dyDescent="0.2">
      <c r="A175" s="111" t="s">
        <v>16</v>
      </c>
      <c r="B175" s="185"/>
      <c r="C175" s="186"/>
      <c r="D175" s="187"/>
      <c r="E175" s="188"/>
      <c r="F175" s="189"/>
      <c r="G175" s="188"/>
      <c r="H175" s="189"/>
      <c r="I175" s="188"/>
      <c r="J175" s="190"/>
      <c r="K175" s="191"/>
      <c r="L175" s="192"/>
      <c r="M175" s="110"/>
    </row>
    <row r="176" spans="1:13" ht="39.75" customHeight="1" x14ac:dyDescent="0.2">
      <c r="A176" s="112">
        <v>602</v>
      </c>
      <c r="B176" s="112" t="s">
        <v>199</v>
      </c>
      <c r="C176" s="112" t="s">
        <v>200</v>
      </c>
      <c r="D176" s="26" t="s">
        <v>58</v>
      </c>
      <c r="E176" s="28">
        <v>6009</v>
      </c>
      <c r="F176" s="29"/>
      <c r="G176" s="29"/>
      <c r="H176" s="46"/>
      <c r="I176" s="29"/>
      <c r="J176" s="29"/>
      <c r="K176" s="46">
        <f>SUM(E176:F176)-SUM(G176:J176)</f>
        <v>6009</v>
      </c>
      <c r="L176" s="85"/>
      <c r="M176" s="110">
        <v>1</v>
      </c>
    </row>
    <row r="177" spans="1:15" ht="39.75" customHeight="1" x14ac:dyDescent="0.2">
      <c r="A177" s="112">
        <v>102</v>
      </c>
      <c r="B177" s="112" t="s">
        <v>201</v>
      </c>
      <c r="C177" s="112" t="s">
        <v>232</v>
      </c>
      <c r="D177" s="26" t="s">
        <v>58</v>
      </c>
      <c r="E177" s="28">
        <v>4322</v>
      </c>
      <c r="F177" s="29"/>
      <c r="G177" s="29"/>
      <c r="H177" s="46"/>
      <c r="I177" s="29"/>
      <c r="J177" s="29"/>
      <c r="K177" s="46">
        <f>SUM(E177:F177)-SUM(G177:J177)</f>
        <v>4322</v>
      </c>
      <c r="L177" s="85"/>
      <c r="M177" s="110">
        <v>1</v>
      </c>
    </row>
    <row r="178" spans="1:15" ht="39.75" customHeight="1" x14ac:dyDescent="0.2">
      <c r="A178" s="112">
        <v>102</v>
      </c>
      <c r="B178" s="112" t="s">
        <v>202</v>
      </c>
      <c r="C178" s="112" t="s">
        <v>203</v>
      </c>
      <c r="D178" s="26" t="s">
        <v>58</v>
      </c>
      <c r="E178" s="28">
        <v>2176</v>
      </c>
      <c r="F178" s="29"/>
      <c r="G178" s="29"/>
      <c r="H178" s="46"/>
      <c r="I178" s="29"/>
      <c r="J178" s="29"/>
      <c r="K178" s="46">
        <f>SUM(E178:F178)-SUM(G178:J178)</f>
        <v>2176</v>
      </c>
      <c r="L178" s="85"/>
      <c r="M178" s="110">
        <v>1</v>
      </c>
    </row>
    <row r="179" spans="1:15" ht="39.75" customHeight="1" x14ac:dyDescent="0.2">
      <c r="A179" s="112">
        <v>102</v>
      </c>
      <c r="B179" s="112" t="s">
        <v>204</v>
      </c>
      <c r="C179" s="112" t="s">
        <v>205</v>
      </c>
      <c r="D179" s="26" t="s">
        <v>51</v>
      </c>
      <c r="E179" s="28">
        <v>4798</v>
      </c>
      <c r="F179" s="29"/>
      <c r="G179" s="29"/>
      <c r="H179" s="46"/>
      <c r="I179" s="29"/>
      <c r="J179" s="29"/>
      <c r="K179" s="46">
        <f>SUM(E179:F179)-SUM(G179:J179)</f>
        <v>4798</v>
      </c>
      <c r="L179" s="85"/>
      <c r="M179" s="110">
        <v>1</v>
      </c>
    </row>
    <row r="180" spans="1:15" ht="39.75" customHeight="1" x14ac:dyDescent="0.2">
      <c r="A180" s="112">
        <v>102</v>
      </c>
      <c r="B180" s="112" t="s">
        <v>206</v>
      </c>
      <c r="C180" s="112" t="s">
        <v>207</v>
      </c>
      <c r="D180" s="26" t="s">
        <v>58</v>
      </c>
      <c r="E180" s="28">
        <v>4558</v>
      </c>
      <c r="F180" s="29"/>
      <c r="G180" s="29"/>
      <c r="H180" s="46"/>
      <c r="I180" s="29"/>
      <c r="J180" s="29"/>
      <c r="K180" s="46">
        <f>SUM(E180:F180)-SUM(G180:J180)</f>
        <v>4558</v>
      </c>
      <c r="L180" s="85"/>
      <c r="M180" s="110">
        <v>1</v>
      </c>
    </row>
    <row r="181" spans="1:15" ht="39.75" customHeight="1" x14ac:dyDescent="0.2">
      <c r="A181" s="112">
        <v>102</v>
      </c>
      <c r="B181" s="112" t="s">
        <v>208</v>
      </c>
      <c r="C181" s="112" t="s">
        <v>209</v>
      </c>
      <c r="D181" s="26" t="s">
        <v>51</v>
      </c>
      <c r="E181" s="28">
        <v>1633</v>
      </c>
      <c r="F181" s="29"/>
      <c r="G181" s="29"/>
      <c r="H181" s="46"/>
      <c r="I181" s="29"/>
      <c r="J181" s="29"/>
      <c r="K181" s="46">
        <f t="shared" ref="K181:K206" si="14">SUM(E181:F181)-SUM(G181:J181)</f>
        <v>1633</v>
      </c>
      <c r="L181" s="85"/>
      <c r="M181" s="110">
        <v>1</v>
      </c>
    </row>
    <row r="182" spans="1:15" ht="39.75" customHeight="1" x14ac:dyDescent="0.2">
      <c r="A182" s="112">
        <v>102</v>
      </c>
      <c r="B182" s="112" t="s">
        <v>210</v>
      </c>
      <c r="C182" s="112" t="s">
        <v>211</v>
      </c>
      <c r="D182" s="26" t="s">
        <v>51</v>
      </c>
      <c r="E182" s="28">
        <v>2832</v>
      </c>
      <c r="F182" s="29"/>
      <c r="G182" s="29"/>
      <c r="H182" s="46"/>
      <c r="I182" s="29"/>
      <c r="J182" s="29"/>
      <c r="K182" s="46">
        <f t="shared" si="14"/>
        <v>2832</v>
      </c>
      <c r="L182" s="85"/>
      <c r="M182" s="116">
        <v>1</v>
      </c>
    </row>
    <row r="183" spans="1:15" ht="39.75" customHeight="1" x14ac:dyDescent="0.2">
      <c r="A183" s="112">
        <v>602</v>
      </c>
      <c r="B183" s="112" t="s">
        <v>212</v>
      </c>
      <c r="C183" s="112" t="s">
        <v>213</v>
      </c>
      <c r="D183" s="112" t="s">
        <v>214</v>
      </c>
      <c r="E183" s="28">
        <v>4558</v>
      </c>
      <c r="F183" s="29"/>
      <c r="G183" s="29"/>
      <c r="H183" s="46"/>
      <c r="I183" s="29"/>
      <c r="J183" s="29"/>
      <c r="K183" s="46">
        <f t="shared" si="14"/>
        <v>4558</v>
      </c>
      <c r="L183" s="85"/>
      <c r="M183" s="116">
        <v>1</v>
      </c>
    </row>
    <row r="184" spans="1:15" ht="39.75" customHeight="1" x14ac:dyDescent="0.2">
      <c r="A184" s="112">
        <v>102</v>
      </c>
      <c r="B184" s="112" t="s">
        <v>215</v>
      </c>
      <c r="C184" s="112" t="s">
        <v>216</v>
      </c>
      <c r="D184" s="112" t="s">
        <v>214</v>
      </c>
      <c r="E184" s="28">
        <v>3753</v>
      </c>
      <c r="F184" s="29"/>
      <c r="G184" s="29"/>
      <c r="H184" s="46"/>
      <c r="I184" s="29"/>
      <c r="J184" s="29"/>
      <c r="K184" s="46">
        <f t="shared" si="14"/>
        <v>3753</v>
      </c>
      <c r="L184" s="85"/>
      <c r="M184" s="116">
        <v>1</v>
      </c>
    </row>
    <row r="185" spans="1:15" ht="39.75" customHeight="1" x14ac:dyDescent="0.2">
      <c r="A185" s="112">
        <v>102</v>
      </c>
      <c r="B185" s="112" t="s">
        <v>217</v>
      </c>
      <c r="C185" s="112" t="s">
        <v>218</v>
      </c>
      <c r="D185" s="26" t="s">
        <v>142</v>
      </c>
      <c r="E185" s="28">
        <v>8770</v>
      </c>
      <c r="F185" s="29"/>
      <c r="G185" s="29"/>
      <c r="H185" s="46"/>
      <c r="I185" s="29"/>
      <c r="J185" s="29"/>
      <c r="K185" s="46">
        <f t="shared" si="14"/>
        <v>8770</v>
      </c>
      <c r="L185" s="85"/>
      <c r="M185" s="116">
        <v>1</v>
      </c>
    </row>
    <row r="186" spans="1:15" ht="39.75" customHeight="1" x14ac:dyDescent="0.2">
      <c r="A186" s="112">
        <v>102</v>
      </c>
      <c r="B186" s="112" t="s">
        <v>219</v>
      </c>
      <c r="C186" s="112" t="s">
        <v>220</v>
      </c>
      <c r="D186" s="26" t="s">
        <v>142</v>
      </c>
      <c r="E186" s="28">
        <v>11516</v>
      </c>
      <c r="F186" s="29"/>
      <c r="G186" s="29"/>
      <c r="H186" s="46"/>
      <c r="I186" s="29"/>
      <c r="J186" s="29"/>
      <c r="K186" s="46">
        <f t="shared" si="14"/>
        <v>11516</v>
      </c>
      <c r="L186" s="85"/>
      <c r="M186" s="116">
        <v>1</v>
      </c>
    </row>
    <row r="187" spans="1:15" ht="39.75" customHeight="1" x14ac:dyDescent="0.2">
      <c r="A187" s="112">
        <v>102</v>
      </c>
      <c r="B187" s="112" t="s">
        <v>221</v>
      </c>
      <c r="C187" s="112" t="s">
        <v>222</v>
      </c>
      <c r="D187" s="26" t="s">
        <v>142</v>
      </c>
      <c r="E187" s="28">
        <v>15352</v>
      </c>
      <c r="F187" s="29"/>
      <c r="G187" s="29"/>
      <c r="H187" s="46"/>
      <c r="I187" s="29"/>
      <c r="J187" s="29"/>
      <c r="K187" s="46">
        <f t="shared" si="14"/>
        <v>15352</v>
      </c>
      <c r="L187" s="85"/>
      <c r="M187" s="116">
        <v>1</v>
      </c>
    </row>
    <row r="188" spans="1:15" ht="13.5" customHeight="1" thickBot="1" x14ac:dyDescent="0.25">
      <c r="A188" s="124"/>
      <c r="B188" s="124"/>
      <c r="C188" s="124"/>
      <c r="D188" s="49" t="s">
        <v>18</v>
      </c>
      <c r="E188" s="88">
        <f t="shared" ref="E188:K188" si="15">SUM(E170:E187)</f>
        <v>70277</v>
      </c>
      <c r="F188" s="88">
        <f t="shared" si="15"/>
        <v>0</v>
      </c>
      <c r="G188" s="88">
        <f t="shared" si="15"/>
        <v>0</v>
      </c>
      <c r="H188" s="88">
        <f t="shared" si="15"/>
        <v>0</v>
      </c>
      <c r="I188" s="88">
        <f t="shared" si="15"/>
        <v>0</v>
      </c>
      <c r="J188" s="131">
        <f t="shared" si="15"/>
        <v>0</v>
      </c>
      <c r="K188" s="88">
        <f t="shared" si="15"/>
        <v>70277</v>
      </c>
      <c r="L188" s="125"/>
      <c r="M188" s="105">
        <f>SUM(M170:M187)</f>
        <v>12</v>
      </c>
    </row>
    <row r="189" spans="1:15" ht="39.75" customHeight="1" x14ac:dyDescent="0.2">
      <c r="A189" s="115"/>
      <c r="B189" s="115"/>
      <c r="C189" s="115"/>
      <c r="D189" s="126"/>
      <c r="E189" s="127"/>
      <c r="F189" s="128"/>
      <c r="G189" s="128"/>
      <c r="H189" s="129"/>
      <c r="I189" s="128"/>
      <c r="J189" s="128"/>
      <c r="K189" s="129"/>
      <c r="L189" s="87"/>
      <c r="M189" s="116"/>
      <c r="N189" s="87"/>
      <c r="O189" s="87"/>
    </row>
    <row r="190" spans="1:15" ht="64.5" customHeight="1" x14ac:dyDescent="0.2">
      <c r="A190" s="115"/>
      <c r="B190" s="115"/>
      <c r="C190" s="115"/>
      <c r="D190" s="126"/>
      <c r="E190" s="127"/>
      <c r="F190" s="128"/>
      <c r="G190" s="128"/>
      <c r="H190" s="129"/>
      <c r="I190" s="128"/>
      <c r="J190" s="128"/>
      <c r="K190" s="129"/>
      <c r="L190" s="87"/>
      <c r="M190" s="116"/>
      <c r="N190" s="87"/>
      <c r="O190" s="87"/>
    </row>
    <row r="191" spans="1:15" ht="13.5" thickBot="1" x14ac:dyDescent="0.25">
      <c r="A191" s="1"/>
      <c r="B191" s="1"/>
      <c r="C191" s="1"/>
      <c r="D191" s="137" t="s">
        <v>0</v>
      </c>
      <c r="E191" s="137"/>
      <c r="F191" s="137"/>
      <c r="G191" s="137"/>
      <c r="H191" s="137"/>
      <c r="I191" s="1"/>
      <c r="J191" s="1"/>
      <c r="K191" s="2"/>
      <c r="L191" s="1"/>
      <c r="M191" s="110"/>
    </row>
    <row r="192" spans="1:15" ht="13.5" thickBot="1" x14ac:dyDescent="0.25">
      <c r="A192" s="1"/>
      <c r="B192" s="1"/>
      <c r="C192" s="1"/>
      <c r="D192" s="138" t="s">
        <v>1</v>
      </c>
      <c r="E192" s="138"/>
      <c r="F192" s="138"/>
      <c r="G192" s="138"/>
      <c r="H192" s="138"/>
      <c r="I192" s="1"/>
      <c r="J192" s="1"/>
      <c r="K192" s="2"/>
      <c r="L192" s="3" t="s">
        <v>231</v>
      </c>
      <c r="M192" s="110"/>
    </row>
    <row r="193" spans="1:13" x14ac:dyDescent="0.2">
      <c r="A193" s="1"/>
      <c r="B193" s="1"/>
      <c r="C193" s="1"/>
      <c r="D193" s="139" t="s">
        <v>249</v>
      </c>
      <c r="E193" s="139"/>
      <c r="F193" s="139"/>
      <c r="G193" s="139"/>
      <c r="H193" s="139"/>
      <c r="I193" s="1"/>
      <c r="J193" s="1"/>
      <c r="K193" s="2"/>
      <c r="L193" s="1"/>
      <c r="M193" s="110"/>
    </row>
    <row r="194" spans="1:13" ht="13.5" thickBot="1" x14ac:dyDescent="0.25">
      <c r="A194" s="1"/>
      <c r="B194" s="1"/>
      <c r="C194" s="130"/>
      <c r="D194" s="71"/>
      <c r="E194" s="71"/>
      <c r="F194" s="71"/>
      <c r="G194" s="71"/>
      <c r="H194" s="71"/>
      <c r="I194" s="130"/>
      <c r="J194" s="1"/>
      <c r="K194" s="2"/>
      <c r="L194" s="1"/>
      <c r="M194" s="110"/>
    </row>
    <row r="195" spans="1:13" ht="13.5" thickBot="1" x14ac:dyDescent="0.25">
      <c r="A195" s="4"/>
      <c r="B195" s="4"/>
      <c r="C195" s="5"/>
      <c r="D195" s="6"/>
      <c r="E195" s="183" t="s">
        <v>3</v>
      </c>
      <c r="F195" s="183"/>
      <c r="G195" s="184" t="s">
        <v>4</v>
      </c>
      <c r="H195" s="184"/>
      <c r="I195" s="184"/>
      <c r="J195" s="184"/>
      <c r="K195" s="11"/>
      <c r="L195" s="12"/>
      <c r="M195" s="110"/>
    </row>
    <row r="196" spans="1:13" ht="13.5" customHeight="1" thickBot="1" x14ac:dyDescent="0.25">
      <c r="A196" s="13" t="s">
        <v>5</v>
      </c>
      <c r="B196" s="144" t="s">
        <v>6</v>
      </c>
      <c r="C196" s="146" t="s">
        <v>7</v>
      </c>
      <c r="D196" s="148" t="s">
        <v>8</v>
      </c>
      <c r="E196" s="150" t="s">
        <v>9</v>
      </c>
      <c r="F196" s="152" t="s">
        <v>10</v>
      </c>
      <c r="G196" s="150" t="s">
        <v>11</v>
      </c>
      <c r="H196" s="152" t="s">
        <v>12</v>
      </c>
      <c r="I196" s="150" t="s">
        <v>10</v>
      </c>
      <c r="J196" s="177" t="s">
        <v>13</v>
      </c>
      <c r="K196" s="179" t="s">
        <v>14</v>
      </c>
      <c r="L196" s="181" t="s">
        <v>15</v>
      </c>
      <c r="M196" s="110"/>
    </row>
    <row r="197" spans="1:13" x14ac:dyDescent="0.2">
      <c r="A197" s="111" t="s">
        <v>16</v>
      </c>
      <c r="B197" s="185"/>
      <c r="C197" s="186"/>
      <c r="D197" s="187"/>
      <c r="E197" s="188"/>
      <c r="F197" s="189"/>
      <c r="G197" s="188"/>
      <c r="H197" s="189"/>
      <c r="I197" s="188"/>
      <c r="J197" s="190"/>
      <c r="K197" s="191"/>
      <c r="L197" s="192"/>
      <c r="M197" s="110"/>
    </row>
    <row r="198" spans="1:13" ht="39.75" customHeight="1" x14ac:dyDescent="0.2">
      <c r="A198" s="112">
        <v>102</v>
      </c>
      <c r="B198" s="112" t="s">
        <v>226</v>
      </c>
      <c r="C198" s="112" t="s">
        <v>228</v>
      </c>
      <c r="D198" s="26" t="s">
        <v>229</v>
      </c>
      <c r="E198" s="28">
        <v>2113</v>
      </c>
      <c r="F198" s="29"/>
      <c r="G198" s="29"/>
      <c r="H198" s="123">
        <v>460</v>
      </c>
      <c r="I198" s="29"/>
      <c r="J198" s="29"/>
      <c r="K198" s="46">
        <f t="shared" si="14"/>
        <v>1653</v>
      </c>
      <c r="L198" s="85"/>
      <c r="M198" s="116">
        <v>1</v>
      </c>
    </row>
    <row r="199" spans="1:13" ht="39.75" customHeight="1" x14ac:dyDescent="0.2">
      <c r="A199" s="112">
        <v>102</v>
      </c>
      <c r="B199" s="112" t="s">
        <v>227</v>
      </c>
      <c r="C199" s="112" t="s">
        <v>236</v>
      </c>
      <c r="D199" s="26" t="s">
        <v>229</v>
      </c>
      <c r="E199" s="28">
        <v>7162</v>
      </c>
      <c r="F199" s="31"/>
      <c r="G199" s="29"/>
      <c r="H199" s="46"/>
      <c r="I199" s="29"/>
      <c r="J199" s="29"/>
      <c r="K199" s="46">
        <f t="shared" si="14"/>
        <v>7162</v>
      </c>
      <c r="L199" s="85"/>
      <c r="M199" s="116">
        <v>1</v>
      </c>
    </row>
    <row r="200" spans="1:13" ht="39.75" customHeight="1" x14ac:dyDescent="0.2">
      <c r="A200" s="112">
        <v>102</v>
      </c>
      <c r="B200" s="112" t="s">
        <v>233</v>
      </c>
      <c r="C200" s="112" t="s">
        <v>235</v>
      </c>
      <c r="D200" s="26" t="s">
        <v>21</v>
      </c>
      <c r="E200" s="28">
        <v>8330</v>
      </c>
      <c r="F200" s="31"/>
      <c r="G200" s="29"/>
      <c r="H200" s="46">
        <v>900</v>
      </c>
      <c r="I200" s="29"/>
      <c r="J200" s="29"/>
      <c r="K200" s="46">
        <f t="shared" si="14"/>
        <v>7430</v>
      </c>
      <c r="L200" s="85"/>
      <c r="M200" s="116">
        <v>1</v>
      </c>
    </row>
    <row r="201" spans="1:13" ht="39.75" customHeight="1" x14ac:dyDescent="0.2">
      <c r="A201" s="112">
        <v>102</v>
      </c>
      <c r="B201" s="112" t="s">
        <v>234</v>
      </c>
      <c r="C201" s="112" t="s">
        <v>248</v>
      </c>
      <c r="D201" s="26" t="s">
        <v>237</v>
      </c>
      <c r="E201" s="28">
        <v>4078</v>
      </c>
      <c r="F201" s="31"/>
      <c r="G201" s="29"/>
      <c r="H201" s="46">
        <v>350</v>
      </c>
      <c r="I201" s="29"/>
      <c r="J201" s="29"/>
      <c r="K201" s="46">
        <f>SUM(E201:F201)-SUM(G201:J201)</f>
        <v>3728</v>
      </c>
      <c r="L201" s="85"/>
      <c r="M201" s="116">
        <v>1</v>
      </c>
    </row>
    <row r="202" spans="1:13" ht="39.75" customHeight="1" x14ac:dyDescent="0.2">
      <c r="A202" s="112">
        <v>102</v>
      </c>
      <c r="B202" s="112" t="s">
        <v>238</v>
      </c>
      <c r="C202" s="112" t="s">
        <v>239</v>
      </c>
      <c r="D202" s="26" t="s">
        <v>229</v>
      </c>
      <c r="E202" s="28">
        <v>784</v>
      </c>
      <c r="F202" s="31"/>
      <c r="G202" s="29"/>
      <c r="H202" s="46"/>
      <c r="I202" s="29"/>
      <c r="J202" s="29"/>
      <c r="K202" s="46">
        <f t="shared" si="14"/>
        <v>784</v>
      </c>
      <c r="L202" s="85"/>
      <c r="M202" s="116">
        <v>1</v>
      </c>
    </row>
    <row r="203" spans="1:13" ht="39.75" customHeight="1" x14ac:dyDescent="0.2">
      <c r="A203" s="112">
        <v>602</v>
      </c>
      <c r="B203" s="112" t="s">
        <v>240</v>
      </c>
      <c r="C203" s="112" t="s">
        <v>244</v>
      </c>
      <c r="D203" s="26" t="s">
        <v>214</v>
      </c>
      <c r="E203" s="28">
        <v>7597</v>
      </c>
      <c r="F203" s="31"/>
      <c r="G203" s="29"/>
      <c r="H203" s="46"/>
      <c r="I203" s="29"/>
      <c r="J203" s="29"/>
      <c r="K203" s="46">
        <f t="shared" si="14"/>
        <v>7597</v>
      </c>
      <c r="L203" s="85"/>
      <c r="M203" s="116">
        <v>1</v>
      </c>
    </row>
    <row r="204" spans="1:13" ht="39.75" customHeight="1" x14ac:dyDescent="0.2">
      <c r="A204" s="112">
        <v>602</v>
      </c>
      <c r="B204" s="112" t="s">
        <v>241</v>
      </c>
      <c r="C204" s="112" t="s">
        <v>245</v>
      </c>
      <c r="D204" s="26" t="s">
        <v>214</v>
      </c>
      <c r="E204" s="28">
        <v>5698</v>
      </c>
      <c r="F204" s="31"/>
      <c r="G204" s="29"/>
      <c r="H204" s="46"/>
      <c r="I204" s="29"/>
      <c r="J204" s="29"/>
      <c r="K204" s="46">
        <f t="shared" si="14"/>
        <v>5698</v>
      </c>
      <c r="L204" s="85"/>
      <c r="M204" s="116">
        <v>1</v>
      </c>
    </row>
    <row r="205" spans="1:13" ht="39.75" customHeight="1" x14ac:dyDescent="0.2">
      <c r="A205" s="112">
        <v>102</v>
      </c>
      <c r="B205" s="112" t="s">
        <v>242</v>
      </c>
      <c r="C205" s="112" t="s">
        <v>246</v>
      </c>
      <c r="D205" s="26" t="s">
        <v>21</v>
      </c>
      <c r="E205" s="28">
        <v>5758</v>
      </c>
      <c r="F205" s="31"/>
      <c r="G205" s="29"/>
      <c r="H205" s="46">
        <v>545</v>
      </c>
      <c r="I205" s="29"/>
      <c r="J205" s="29"/>
      <c r="K205" s="46">
        <f t="shared" si="14"/>
        <v>5213</v>
      </c>
      <c r="L205" s="85"/>
      <c r="M205" s="116">
        <v>1</v>
      </c>
    </row>
    <row r="206" spans="1:13" ht="39.75" customHeight="1" x14ac:dyDescent="0.2">
      <c r="A206" s="112">
        <v>102</v>
      </c>
      <c r="B206" s="112" t="s">
        <v>243</v>
      </c>
      <c r="C206" s="112" t="s">
        <v>247</v>
      </c>
      <c r="D206" s="26" t="s">
        <v>21</v>
      </c>
      <c r="E206" s="28">
        <v>5658</v>
      </c>
      <c r="F206" s="31"/>
      <c r="G206" s="29"/>
      <c r="H206" s="46"/>
      <c r="I206" s="29"/>
      <c r="J206" s="29"/>
      <c r="K206" s="46">
        <f t="shared" si="14"/>
        <v>5658</v>
      </c>
      <c r="L206" s="85"/>
      <c r="M206" s="116">
        <v>1</v>
      </c>
    </row>
    <row r="207" spans="1:13" ht="13.5" thickBot="1" x14ac:dyDescent="0.25">
      <c r="D207" s="49" t="s">
        <v>18</v>
      </c>
      <c r="E207" s="88">
        <f t="shared" ref="E207:K207" si="16">SUM(E198:E206)</f>
        <v>47178</v>
      </c>
      <c r="F207" s="88">
        <f t="shared" si="16"/>
        <v>0</v>
      </c>
      <c r="G207" s="88">
        <f t="shared" si="16"/>
        <v>0</v>
      </c>
      <c r="H207" s="88">
        <f t="shared" si="16"/>
        <v>2255</v>
      </c>
      <c r="I207" s="88">
        <f t="shared" si="16"/>
        <v>0</v>
      </c>
      <c r="J207" s="131">
        <f t="shared" si="16"/>
        <v>0</v>
      </c>
      <c r="K207" s="88">
        <f t="shared" si="16"/>
        <v>44923</v>
      </c>
      <c r="L207" s="87"/>
      <c r="M207" s="114">
        <f>SUM(M198:M206)</f>
        <v>9</v>
      </c>
    </row>
    <row r="208" spans="1:13" x14ac:dyDescent="0.2">
      <c r="D208" s="63"/>
      <c r="E208" s="114"/>
      <c r="F208" s="114"/>
      <c r="G208" s="114"/>
      <c r="H208" s="114"/>
      <c r="I208" s="114"/>
      <c r="J208" s="114"/>
      <c r="K208" s="114"/>
      <c r="M208" s="110"/>
    </row>
    <row r="209" spans="4:13" x14ac:dyDescent="0.2">
      <c r="M209" s="110"/>
    </row>
    <row r="210" spans="4:13" x14ac:dyDescent="0.2">
      <c r="E210" s="117">
        <f>E20+E42+E66+E92+E116+E139+E162+E188+E207</f>
        <v>434923</v>
      </c>
      <c r="F210" s="117">
        <f>F20+F42+F66+F92+F116+F139+F162+F207</f>
        <v>0</v>
      </c>
      <c r="G210" s="117">
        <f>G20+G42+G66+G92+G116+G139+G162+G207</f>
        <v>0</v>
      </c>
      <c r="H210" s="117">
        <f>H20+H42+H66+H92+H116+H139+H162+H207</f>
        <v>4915</v>
      </c>
      <c r="I210" s="117">
        <f>I20+I42+I66+I92+I116+I139+I162+I207</f>
        <v>0</v>
      </c>
      <c r="J210" s="117">
        <f>J20+J42+J66+J92+J116+J139+J162+J207</f>
        <v>0</v>
      </c>
      <c r="K210" s="117">
        <f>K20+K42+K66+K92+K116+K139+K162+K188+K207</f>
        <v>430008</v>
      </c>
      <c r="L210" s="118">
        <f>M210</f>
        <v>105</v>
      </c>
      <c r="M210" s="117">
        <f>M20+M42+M66+M92+M116+M139+M162+M188+M207</f>
        <v>105</v>
      </c>
    </row>
    <row r="211" spans="4:13" x14ac:dyDescent="0.2">
      <c r="D211" s="119" t="s">
        <v>223</v>
      </c>
      <c r="E211" s="120">
        <f>E210+F210</f>
        <v>434923</v>
      </c>
      <c r="F211" s="121"/>
      <c r="H211" s="119" t="s">
        <v>224</v>
      </c>
      <c r="J211" s="114">
        <f>G210+H210+I210+J210</f>
        <v>4915</v>
      </c>
      <c r="M211" s="106"/>
    </row>
    <row r="212" spans="4:13" x14ac:dyDescent="0.2">
      <c r="M212" s="106"/>
    </row>
    <row r="213" spans="4:13" x14ac:dyDescent="0.2">
      <c r="M213" s="106"/>
    </row>
    <row r="253" spans="11:11" x14ac:dyDescent="0.2">
      <c r="K253" s="94" t="s">
        <v>225</v>
      </c>
    </row>
  </sheetData>
  <sheetProtection selectLockedCells="1" selectUnlockedCells="1"/>
  <mergeCells count="144">
    <mergeCell ref="K196:K197"/>
    <mergeCell ref="L196:L197"/>
    <mergeCell ref="D191:H191"/>
    <mergeCell ref="D192:H192"/>
    <mergeCell ref="D193:H193"/>
    <mergeCell ref="E195:F195"/>
    <mergeCell ref="G195:J195"/>
    <mergeCell ref="B196:B197"/>
    <mergeCell ref="C196:C197"/>
    <mergeCell ref="D196:D197"/>
    <mergeCell ref="E196:E197"/>
    <mergeCell ref="F196:F197"/>
    <mergeCell ref="G196:G197"/>
    <mergeCell ref="H196:H197"/>
    <mergeCell ref="I196:I197"/>
    <mergeCell ref="J196:J197"/>
    <mergeCell ref="G174:G175"/>
    <mergeCell ref="H174:H175"/>
    <mergeCell ref="I174:I175"/>
    <mergeCell ref="J174:J175"/>
    <mergeCell ref="K174:K175"/>
    <mergeCell ref="L174:L175"/>
    <mergeCell ref="D168:H168"/>
    <mergeCell ref="D169:H169"/>
    <mergeCell ref="D170:H170"/>
    <mergeCell ref="E173:F173"/>
    <mergeCell ref="G173:J173"/>
    <mergeCell ref="B148:B149"/>
    <mergeCell ref="C148:C149"/>
    <mergeCell ref="D148:D149"/>
    <mergeCell ref="E148:E149"/>
    <mergeCell ref="F148:F149"/>
    <mergeCell ref="B174:B175"/>
    <mergeCell ref="C174:C175"/>
    <mergeCell ref="D174:D175"/>
    <mergeCell ref="E174:E175"/>
    <mergeCell ref="F174:F175"/>
    <mergeCell ref="K125:K126"/>
    <mergeCell ref="L125:L126"/>
    <mergeCell ref="D119:H119"/>
    <mergeCell ref="D120:H120"/>
    <mergeCell ref="D121:H121"/>
    <mergeCell ref="E124:F124"/>
    <mergeCell ref="G124:J124"/>
    <mergeCell ref="K148:K149"/>
    <mergeCell ref="L148:L149"/>
    <mergeCell ref="D142:H142"/>
    <mergeCell ref="D143:H143"/>
    <mergeCell ref="D144:H144"/>
    <mergeCell ref="E147:F147"/>
    <mergeCell ref="G147:J147"/>
    <mergeCell ref="G148:G149"/>
    <mergeCell ref="H148:H149"/>
    <mergeCell ref="I148:I149"/>
    <mergeCell ref="J148:J149"/>
    <mergeCell ref="B125:B126"/>
    <mergeCell ref="C125:C126"/>
    <mergeCell ref="D125:D126"/>
    <mergeCell ref="E125:E126"/>
    <mergeCell ref="F125:F126"/>
    <mergeCell ref="G102:G103"/>
    <mergeCell ref="H102:H103"/>
    <mergeCell ref="I102:I103"/>
    <mergeCell ref="J102:J103"/>
    <mergeCell ref="G125:G126"/>
    <mergeCell ref="H125:H126"/>
    <mergeCell ref="I125:I126"/>
    <mergeCell ref="J125:J126"/>
    <mergeCell ref="K102:K103"/>
    <mergeCell ref="L102:L103"/>
    <mergeCell ref="D96:H96"/>
    <mergeCell ref="D97:H97"/>
    <mergeCell ref="D98:H98"/>
    <mergeCell ref="E101:F101"/>
    <mergeCell ref="G101:J101"/>
    <mergeCell ref="B102:B103"/>
    <mergeCell ref="C102:C103"/>
    <mergeCell ref="D102:D103"/>
    <mergeCell ref="E102:E103"/>
    <mergeCell ref="F102:F103"/>
    <mergeCell ref="G76:G77"/>
    <mergeCell ref="H76:H77"/>
    <mergeCell ref="I76:I77"/>
    <mergeCell ref="J76:J77"/>
    <mergeCell ref="K76:K77"/>
    <mergeCell ref="L76:L77"/>
    <mergeCell ref="D70:H70"/>
    <mergeCell ref="D71:H71"/>
    <mergeCell ref="D72:H72"/>
    <mergeCell ref="E75:F75"/>
    <mergeCell ref="G75:J75"/>
    <mergeCell ref="B49:B50"/>
    <mergeCell ref="C49:C50"/>
    <mergeCell ref="D49:D50"/>
    <mergeCell ref="E49:E50"/>
    <mergeCell ref="F49:F50"/>
    <mergeCell ref="B76:B77"/>
    <mergeCell ref="C76:C77"/>
    <mergeCell ref="D76:D77"/>
    <mergeCell ref="E76:E77"/>
    <mergeCell ref="F76:F77"/>
    <mergeCell ref="K28:K29"/>
    <mergeCell ref="L28:L29"/>
    <mergeCell ref="D22:H22"/>
    <mergeCell ref="D23:H23"/>
    <mergeCell ref="D24:H24"/>
    <mergeCell ref="E27:F27"/>
    <mergeCell ref="G27:J27"/>
    <mergeCell ref="K49:K50"/>
    <mergeCell ref="L49:L50"/>
    <mergeCell ref="D44:H44"/>
    <mergeCell ref="D45:H45"/>
    <mergeCell ref="D46:H46"/>
    <mergeCell ref="E48:F48"/>
    <mergeCell ref="G48:J48"/>
    <mergeCell ref="G49:G50"/>
    <mergeCell ref="H49:H50"/>
    <mergeCell ref="I49:I50"/>
    <mergeCell ref="J49:J50"/>
    <mergeCell ref="B28:B29"/>
    <mergeCell ref="C28:C29"/>
    <mergeCell ref="D28:D29"/>
    <mergeCell ref="E28:E29"/>
    <mergeCell ref="F28:F29"/>
    <mergeCell ref="G6:G7"/>
    <mergeCell ref="H6:H7"/>
    <mergeCell ref="I6:I7"/>
    <mergeCell ref="J6:J7"/>
    <mergeCell ref="G28:G29"/>
    <mergeCell ref="H28:H29"/>
    <mergeCell ref="I28:I29"/>
    <mergeCell ref="J28:J29"/>
    <mergeCell ref="K6:K7"/>
    <mergeCell ref="L6:L7"/>
    <mergeCell ref="D1:H1"/>
    <mergeCell ref="D2:H2"/>
    <mergeCell ref="D3:H3"/>
    <mergeCell ref="E5:F5"/>
    <mergeCell ref="G5:J5"/>
    <mergeCell ref="B6:B7"/>
    <mergeCell ref="C6:C7"/>
    <mergeCell ref="D6:D7"/>
    <mergeCell ref="E6:E7"/>
    <mergeCell ref="F6:F7"/>
  </mergeCells>
  <pageMargins left="0.39370078740157483" right="0.15748031496062992" top="0.19685039370078741" bottom="0.19685039370078741" header="0.51181102362204722" footer="0.51181102362204722"/>
  <pageSetup scale="89" firstPageNumber="0" fitToHeight="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2da Quincena Noviembre</vt:lpstr>
      <vt:lpstr>'2da Quincena Noviembre'!Área_de_impresión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DISPONIBLE</cp:lastModifiedBy>
  <cp:lastPrinted>2022-11-28T20:26:07Z</cp:lastPrinted>
  <dcterms:created xsi:type="dcterms:W3CDTF">2022-01-28T17:30:25Z</dcterms:created>
  <dcterms:modified xsi:type="dcterms:W3CDTF">2022-12-06T18:38:43Z</dcterms:modified>
</cp:coreProperties>
</file>